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2020\Standard II\Standard II.A\4.40 ILO Mapping Draft\"/>
    </mc:Choice>
  </mc:AlternateContent>
  <bookViews>
    <workbookView xWindow="-120" yWindow="-120" windowWidth="20730" windowHeight="11160" activeTab="4"/>
  </bookViews>
  <sheets>
    <sheet name="Student Campus Climate 2018 (2)" sheetId="4" r:id="rId1"/>
    <sheet name="Commun-Quan" sheetId="12" r:id="rId2"/>
    <sheet name="Critic-Discip" sheetId="13" r:id="rId3"/>
    <sheet name="Personal-Res" sheetId="11" r:id="rId4"/>
    <sheet name="Faculty Campus Climate 2018 (2)" sheetId="5" r:id="rId5"/>
    <sheet name="Comm-Quant" sheetId="9" r:id="rId6"/>
    <sheet name="Critical-Disc" sheetId="6" r:id="rId7"/>
    <sheet name="Personal-Results" sheetId="7" r:id="rId8"/>
  </sheets>
  <definedNames>
    <definedName name="_xlnm.Print_Area" localSheetId="5">'Comm-Quant'!$A$1:$G$19</definedName>
    <definedName name="_xlnm.Print_Area" localSheetId="1">'Commun-Quan'!$A$1:$I$19</definedName>
    <definedName name="_xlnm.Print_Area" localSheetId="2">'Critic-Discip'!$A$1:$N$19</definedName>
    <definedName name="_xlnm.Print_Area" localSheetId="4">'Faculty Campus Climate 2018 (2)'!$A$1:$S$21</definedName>
    <definedName name="_xlnm.Print_Area" localSheetId="3">'Personal-Res'!$A$1:$G$20</definedName>
    <definedName name="_xlnm.Print_Area" localSheetId="7">'Personal-Results'!$A$1:$G$19</definedName>
    <definedName name="_xlnm.Print_Titles" localSheetId="4">'Faculty Campus Climate 2018 (2)'!$1:$3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5" l="1"/>
  <c r="E17" i="5"/>
  <c r="J16" i="6" l="1"/>
  <c r="H16" i="9"/>
  <c r="D16" i="11"/>
  <c r="E16" i="11"/>
  <c r="F16" i="11"/>
  <c r="G16" i="11"/>
  <c r="C16" i="11"/>
  <c r="D16" i="13"/>
  <c r="E16" i="13"/>
  <c r="F16" i="13"/>
  <c r="G16" i="13"/>
  <c r="H16" i="13"/>
  <c r="I16" i="13"/>
  <c r="J16" i="13"/>
  <c r="K16" i="13"/>
  <c r="L16" i="13"/>
  <c r="M16" i="13"/>
  <c r="C16" i="13"/>
  <c r="D16" i="12"/>
  <c r="E16" i="12"/>
  <c r="F16" i="12"/>
  <c r="G16" i="12"/>
  <c r="H16" i="12"/>
  <c r="C16" i="12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C17" i="4"/>
  <c r="X17" i="4" s="1"/>
  <c r="G16" i="7"/>
  <c r="F16" i="7"/>
  <c r="E16" i="7"/>
  <c r="D16" i="7"/>
  <c r="C16" i="7"/>
  <c r="I16" i="6"/>
  <c r="H16" i="6"/>
  <c r="G16" i="6"/>
  <c r="F16" i="6"/>
  <c r="E16" i="6"/>
  <c r="D16" i="6"/>
  <c r="C16" i="6"/>
  <c r="G16" i="9"/>
  <c r="F16" i="9"/>
  <c r="D16" i="9"/>
  <c r="C16" i="9"/>
  <c r="F17" i="5"/>
  <c r="G17" i="5"/>
  <c r="I17" i="5"/>
  <c r="J17" i="5"/>
  <c r="K17" i="5"/>
  <c r="L17" i="5"/>
  <c r="M17" i="5"/>
  <c r="N17" i="5"/>
  <c r="O17" i="5"/>
  <c r="P17" i="5"/>
  <c r="Q17" i="5"/>
  <c r="R17" i="5"/>
  <c r="D17" i="5"/>
  <c r="C17" i="5"/>
  <c r="S16" i="5" l="1"/>
  <c r="S15" i="5"/>
  <c r="S14" i="5"/>
  <c r="S13" i="5"/>
  <c r="S12" i="5"/>
  <c r="S11" i="5"/>
  <c r="S10" i="5"/>
  <c r="S9" i="5"/>
  <c r="S8" i="5"/>
  <c r="S7" i="5"/>
  <c r="S6" i="5"/>
  <c r="S5" i="5"/>
  <c r="S4" i="5"/>
  <c r="S17" i="5" s="1"/>
  <c r="W16" i="4"/>
  <c r="W15" i="4"/>
  <c r="W14" i="4"/>
  <c r="W13" i="4"/>
  <c r="W12" i="4"/>
  <c r="W11" i="4"/>
  <c r="W10" i="4"/>
  <c r="W9" i="4"/>
  <c r="W8" i="4"/>
  <c r="W7" i="4"/>
  <c r="W6" i="4"/>
  <c r="W5" i="4"/>
  <c r="W17" i="4" s="1"/>
</calcChain>
</file>

<file path=xl/comments1.xml><?xml version="1.0" encoding="utf-8"?>
<comments xmlns="http://schemas.openxmlformats.org/spreadsheetml/2006/main">
  <authors>
    <author>tc={2EB59221-9EE3-4313-9A28-7054B18FBB69}</author>
  </authors>
  <commentList>
    <comment ref="G27" authorId="0" shapeId="0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table uses percentile ranking to identify the ILOs with the bottom 25%ile and the top 25% of student ratings. The lowest 25% require institutional attention and resources. Discussion has occurred in the A&amp;O committee regarding these ratings. </t>
        </r>
      </text>
    </comment>
  </commentList>
</comments>
</file>

<file path=xl/comments2.xml><?xml version="1.0" encoding="utf-8"?>
<comments xmlns="http://schemas.openxmlformats.org/spreadsheetml/2006/main">
  <authors>
    <author>tc={6DF32560-1584-46BA-A7B7-6B3EB524248D}</author>
  </authors>
  <commentList>
    <comment ref="G26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This table uses percentile ranking to identify the ILOs with the bottom 25%ile and the top 25% of faculty ratings. The lowest 25% require institutional attention and resources. Discussion has occurred in the A&amp;O committee regarding these ratings.</t>
        </r>
      </text>
    </comment>
  </commentList>
</comments>
</file>

<file path=xl/sharedStrings.xml><?xml version="1.0" encoding="utf-8"?>
<sst xmlns="http://schemas.openxmlformats.org/spreadsheetml/2006/main" count="534" uniqueCount="134">
  <si>
    <t>Q5 - As a result of taking classes at SBVC, please indicate how much you have developed in the areas listed below.</t>
  </si>
  <si>
    <t>Area</t>
  </si>
  <si>
    <t>COMMUNCIATION SKILLS</t>
  </si>
  <si>
    <t>QUANTITATIVE SKILLS</t>
  </si>
  <si>
    <t>CRITICAL THINKING SKILLS</t>
  </si>
  <si>
    <t>ILOs</t>
  </si>
  <si>
    <t>DISCIPLINE SPECIFIC SKILLS</t>
  </si>
  <si>
    <t>PERSONAL, SOCIAL, PROFESSIONAL 
RESPONSIBILITY</t>
  </si>
  <si>
    <t>Results</t>
  </si>
  <si>
    <t>Literacy</t>
  </si>
  <si>
    <t>Inter-
Personal
Skills</t>
  </si>
  <si>
    <t>Math 
Theory</t>
  </si>
  <si>
    <t>Applied
Math</t>
  </si>
  <si>
    <t>Math
Visual</t>
  </si>
  <si>
    <t>Information literacy</t>
  </si>
  <si>
    <t>Logical reasoning</t>
  </si>
  <si>
    <t>Problem solving</t>
  </si>
  <si>
    <t>Creativity</t>
  </si>
  <si>
    <t>Column1</t>
  </si>
  <si>
    <t>Column2</t>
  </si>
  <si>
    <t>Column3</t>
  </si>
  <si>
    <t>Column4</t>
  </si>
  <si>
    <t>Discipline theory</t>
  </si>
  <si>
    <t>Discipline technology</t>
  </si>
  <si>
    <t>Discipline performance</t>
  </si>
  <si>
    <t>Self-knowledge</t>
  </si>
  <si>
    <t>Goal-setting</t>
  </si>
  <si>
    <t>Cultural awareness</t>
  </si>
  <si>
    <t>Ethics</t>
  </si>
  <si>
    <t>Average across all intersecting SLOs</t>
  </si>
  <si>
    <t>a)</t>
  </si>
  <si>
    <t>Good communication through writing</t>
  </si>
  <si>
    <t>b)</t>
  </si>
  <si>
    <t>Confident and clear speaking ability</t>
  </si>
  <si>
    <t>c)</t>
  </si>
  <si>
    <t>Effective leader and/or group participant</t>
  </si>
  <si>
    <t>d)</t>
  </si>
  <si>
    <t>Understanding of your culture/ 
history</t>
  </si>
  <si>
    <t>Understnading of your culture/history</t>
  </si>
  <si>
    <t>e)</t>
  </si>
  <si>
    <t>Assume civic, political, and/or social responsibility for self</t>
  </si>
  <si>
    <t>f)</t>
  </si>
  <si>
    <t xml:space="preserve">Set goals for personal and/or professional development </t>
  </si>
  <si>
    <t>g)</t>
  </si>
  <si>
    <t>Computer proficiency for obtaining information and/or problem solving</t>
  </si>
  <si>
    <t>h)</t>
  </si>
  <si>
    <t>Critically evaluate information on the Internet</t>
  </si>
  <si>
    <t>i)</t>
  </si>
  <si>
    <t>Proficiency in mathematical calculations and quantitative reasoning</t>
  </si>
  <si>
    <t>k)</t>
  </si>
  <si>
    <t>Effective Interpersonal skills (working with others)</t>
  </si>
  <si>
    <t>Understanding the vocabulary of my discipline (major)</t>
  </si>
  <si>
    <t>l)</t>
  </si>
  <si>
    <t>m)</t>
  </si>
  <si>
    <t>Behaving in an ethical and honest manner</t>
  </si>
  <si>
    <t>Average</t>
  </si>
  <si>
    <t>PERSONAL, SOCIAL, PROFESSIONAL RESPONSIBILITY</t>
  </si>
  <si>
    <t>Interpersonal skills</t>
  </si>
  <si>
    <t>Mathematical theory</t>
  </si>
  <si>
    <t>Applied mathematics</t>
  </si>
  <si>
    <t>Mathematical visualization</t>
  </si>
  <si>
    <t>https://www.valleycollege.edu/about-sbvc/offices/office-research-planning/reports/student_campus_climate_2018-19.pdf</t>
  </si>
  <si>
    <t>Point</t>
  </si>
  <si>
    <t>Row1</t>
  </si>
  <si>
    <t>Rank</t>
  </si>
  <si>
    <t>Percent</t>
  </si>
  <si>
    <t>10-Disc Theory</t>
  </si>
  <si>
    <t>9-creativity</t>
  </si>
  <si>
    <t>higher 25%</t>
  </si>
  <si>
    <t>11--Disc tech</t>
  </si>
  <si>
    <t>2-IP Skills</t>
  </si>
  <si>
    <t>This table uses percentile ranking to identify the ILOs within the bottom 25%ile and the top 25% of student ratings. The lowest 25% require institutional attention and resources. Discussion has occurred in the A&amp;O committee regarding these ratings.</t>
  </si>
  <si>
    <t>14--Goal  setting</t>
  </si>
  <si>
    <t>13--self knowledge</t>
  </si>
  <si>
    <t>1-Literacy</t>
  </si>
  <si>
    <t>16- Ethics</t>
  </si>
  <si>
    <t>15--cult awareness</t>
  </si>
  <si>
    <t>6  -Inf Lit</t>
  </si>
  <si>
    <t>12- Disc--Perf</t>
  </si>
  <si>
    <t>7 -- Logical  reason</t>
  </si>
  <si>
    <t>8-prob solv</t>
  </si>
  <si>
    <t>3-Math-T</t>
  </si>
  <si>
    <t>4-Ap Math</t>
  </si>
  <si>
    <t>lower 25%</t>
  </si>
  <si>
    <t xml:space="preserve">The top 25% are color-coded blue.  The bottom 25% are color-coded orange.  Marginal values are yellow, and the remaining 50% have no color.  </t>
  </si>
  <si>
    <t>5--Math Vis</t>
  </si>
  <si>
    <t>+</t>
  </si>
  <si>
    <t>Areas -edited 8-5-20</t>
  </si>
  <si>
    <t>Info
Literacy</t>
  </si>
  <si>
    <t>Logic
Reason</t>
  </si>
  <si>
    <t xml:space="preserve">Creative </t>
  </si>
  <si>
    <t>Disc
Theory</t>
  </si>
  <si>
    <t>Disc
Tech</t>
  </si>
  <si>
    <t>Disc
Perform</t>
  </si>
  <si>
    <t>Self-
Know</t>
  </si>
  <si>
    <t>Cultural
aware</t>
  </si>
  <si>
    <t>Communcation in writing.</t>
  </si>
  <si>
    <t>Speaks clearly.</t>
  </si>
  <si>
    <t>Defends their positions in a debate or argument.</t>
  </si>
  <si>
    <t>Works effectively as a leader and/or participant in a group.</t>
  </si>
  <si>
    <t>Understands their culture and history.</t>
  </si>
  <si>
    <t>Assumes civic, political, and/or social responsibility for their actions.</t>
  </si>
  <si>
    <t>Sets goals for their personal and pro-fessional development.</t>
  </si>
  <si>
    <t>Works with computers to find informa-tion and solve problems.</t>
  </si>
  <si>
    <t>Critically evaluates information they find from traditional library sources.</t>
  </si>
  <si>
    <t>Performs mathematical calculations and quantitative reasoning.</t>
  </si>
  <si>
    <t>Demonstrates effective interpersonal skills</t>
  </si>
  <si>
    <t>Demonstrates an under-standing of the terminology/ vocabulary of the major discipline</t>
  </si>
  <si>
    <t>n)</t>
  </si>
  <si>
    <t>Acts in an ethical and honest manner.</t>
  </si>
  <si>
    <t>Inter-personal skills</t>
  </si>
  <si>
    <t>Math-ematical theory</t>
  </si>
  <si>
    <t>Math-ematical visualization</t>
  </si>
  <si>
    <t>https://www.valleycollege.edu/about-sbvc/offices/office-research-planning/reports/faculty_campus_climate_2018-19.pdf</t>
  </si>
  <si>
    <t>10--Disc theory</t>
  </si>
  <si>
    <t xml:space="preserve">9-Creativity </t>
  </si>
  <si>
    <t>highest 25%</t>
  </si>
  <si>
    <t>14-Gaol setting</t>
  </si>
  <si>
    <t>2--Inter_person</t>
  </si>
  <si>
    <t>This table uses percentile ranking to identify the ILOs within the bottom 25%ile and the top 25% of faculty ratings. The lowest 25% require institutional attention and resources. Discussion has occurred in the A&amp;O committee regarding these ratings.</t>
  </si>
  <si>
    <t>11--Disc Tech</t>
  </si>
  <si>
    <t>15-Cultural awareness</t>
  </si>
  <si>
    <t>16-eEhics</t>
  </si>
  <si>
    <t>13 - Self Knowledge</t>
  </si>
  <si>
    <t>6 -Info-Literacy</t>
  </si>
  <si>
    <t>8--prob_solv</t>
  </si>
  <si>
    <t>12-Disc-perform</t>
  </si>
  <si>
    <t>7--logical reas</t>
  </si>
  <si>
    <t>lowerst 25%</t>
  </si>
  <si>
    <t>3--Math-theory</t>
  </si>
  <si>
    <t>4 -- App Math</t>
  </si>
  <si>
    <t>5- Math Visual</t>
  </si>
  <si>
    <t>Areas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</si>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</sst>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9D08E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4" borderId="0" applyNumberFormat="0" applyBorder="0" applyAlignment="0" applyProtection="0"/>
  </cellStyleXfs>
  <cellXfs count="16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4" fillId="6" borderId="20" xfId="0" applyFont="1" applyFill="1" applyBorder="1" applyAlignment="1">
      <alignment horizontal="center" wrapText="1"/>
    </xf>
    <xf numFmtId="0" fontId="0" fillId="5" borderId="20" xfId="0" applyFont="1" applyFill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0" fillId="5" borderId="18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2" borderId="9" xfId="0" applyFill="1" applyBorder="1" applyAlignment="1"/>
    <xf numFmtId="0" fontId="0" fillId="0" borderId="15" xfId="0" applyBorder="1" applyAlignment="1"/>
    <xf numFmtId="0" fontId="0" fillId="2" borderId="15" xfId="0" applyFill="1" applyBorder="1" applyAlignment="1"/>
    <xf numFmtId="0" fontId="0" fillId="2" borderId="17" xfId="0" applyFill="1" applyBorder="1" applyAlignment="1"/>
    <xf numFmtId="0" fontId="0" fillId="0" borderId="0" xfId="0" applyAlignment="1"/>
    <xf numFmtId="0" fontId="0" fillId="0" borderId="0" xfId="0" applyBorder="1" applyAlignment="1"/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4" fillId="6" borderId="19" xfId="0" applyFont="1" applyFill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vertical="top"/>
    </xf>
    <xf numFmtId="0" fontId="6" fillId="6" borderId="20" xfId="0" applyFont="1" applyFill="1" applyBorder="1" applyAlignment="1">
      <alignment horizontal="center" wrapText="1"/>
    </xf>
    <xf numFmtId="0" fontId="6" fillId="6" borderId="19" xfId="0" applyFont="1" applyFill="1" applyBorder="1" applyAlignment="1">
      <alignment horizontal="center" wrapText="1"/>
    </xf>
    <xf numFmtId="0" fontId="5" fillId="0" borderId="0" xfId="0" applyFont="1" applyBorder="1"/>
    <xf numFmtId="0" fontId="5" fillId="2" borderId="9" xfId="0" applyFont="1" applyFill="1" applyBorder="1" applyAlignment="1"/>
    <xf numFmtId="0" fontId="5" fillId="5" borderId="20" xfId="0" applyFont="1" applyFill="1" applyBorder="1" applyAlignment="1">
      <alignment horizontal="left" wrapText="1"/>
    </xf>
    <xf numFmtId="0" fontId="5" fillId="0" borderId="15" xfId="0" applyFont="1" applyBorder="1" applyAlignment="1"/>
    <xf numFmtId="0" fontId="5" fillId="0" borderId="20" xfId="0" applyFont="1" applyBorder="1" applyAlignment="1">
      <alignment horizontal="left" wrapText="1"/>
    </xf>
    <xf numFmtId="0" fontId="5" fillId="2" borderId="15" xfId="0" applyFont="1" applyFill="1" applyBorder="1" applyAlignment="1"/>
    <xf numFmtId="0" fontId="5" fillId="2" borderId="17" xfId="0" applyFont="1" applyFill="1" applyBorder="1" applyAlignment="1"/>
    <xf numFmtId="0" fontId="5" fillId="5" borderId="18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Alignment="1"/>
    <xf numFmtId="0" fontId="5" fillId="0" borderId="0" xfId="0" applyFont="1" applyBorder="1" applyAlignment="1"/>
    <xf numFmtId="0" fontId="5" fillId="0" borderId="16" xfId="0" applyFont="1" applyBorder="1" applyAlignment="1"/>
    <xf numFmtId="0" fontId="5" fillId="0" borderId="16" xfId="0" applyFont="1" applyBorder="1"/>
    <xf numFmtId="0" fontId="5" fillId="0" borderId="16" xfId="0" applyFont="1" applyBorder="1" applyAlignment="1">
      <alignment horizontal="left"/>
    </xf>
    <xf numFmtId="0" fontId="7" fillId="0" borderId="0" xfId="0" applyFont="1" applyAlignment="1"/>
    <xf numFmtId="0" fontId="9" fillId="4" borderId="20" xfId="2" applyFont="1" applyFill="1" applyBorder="1" applyAlignment="1">
      <alignment horizontal="center" wrapText="1"/>
    </xf>
    <xf numFmtId="0" fontId="9" fillId="4" borderId="19" xfId="2" applyFont="1" applyFill="1" applyBorder="1" applyAlignment="1">
      <alignment horizontal="center" wrapText="1"/>
    </xf>
    <xf numFmtId="0" fontId="5" fillId="3" borderId="9" xfId="0" applyFont="1" applyFill="1" applyBorder="1" applyAlignment="1"/>
    <xf numFmtId="0" fontId="5" fillId="7" borderId="20" xfId="0" applyFont="1" applyFill="1" applyBorder="1" applyAlignment="1">
      <alignment horizontal="left" wrapText="1"/>
    </xf>
    <xf numFmtId="0" fontId="5" fillId="3" borderId="15" xfId="0" applyFont="1" applyFill="1" applyBorder="1" applyAlignment="1"/>
    <xf numFmtId="0" fontId="5" fillId="7" borderId="18" xfId="0" applyFont="1" applyFill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7" fillId="4" borderId="16" xfId="2" applyFont="1" applyBorder="1" applyAlignment="1">
      <alignment horizontal="center"/>
    </xf>
    <xf numFmtId="2" fontId="5" fillId="7" borderId="20" xfId="0" applyNumberFormat="1" applyFont="1" applyFill="1" applyBorder="1" applyAlignment="1">
      <alignment horizontal="center" vertical="center" wrapText="1"/>
    </xf>
    <xf numFmtId="2" fontId="5" fillId="7" borderId="19" xfId="0" applyNumberFormat="1" applyFont="1" applyFill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2" fontId="5" fillId="7" borderId="18" xfId="0" applyNumberFormat="1" applyFont="1" applyFill="1" applyBorder="1" applyAlignment="1">
      <alignment horizontal="center" vertical="center" wrapText="1"/>
    </xf>
    <xf numFmtId="2" fontId="5" fillId="7" borderId="16" xfId="0" applyNumberFormat="1" applyFont="1" applyFill="1" applyBorder="1" applyAlignment="1">
      <alignment horizontal="center" vertical="center" wrapText="1"/>
    </xf>
    <xf numFmtId="2" fontId="5" fillId="7" borderId="19" xfId="0" applyNumberFormat="1" applyFont="1" applyFill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2" fontId="5" fillId="7" borderId="16" xfId="0" applyNumberFormat="1" applyFont="1" applyFill="1" applyBorder="1" applyAlignment="1">
      <alignment horizontal="center" vertical="center"/>
    </xf>
    <xf numFmtId="2" fontId="5" fillId="5" borderId="20" xfId="0" applyNumberFormat="1" applyFont="1" applyFill="1" applyBorder="1" applyAlignment="1">
      <alignment horizontal="center" vertical="center"/>
    </xf>
    <xf numFmtId="2" fontId="5" fillId="5" borderId="19" xfId="0" applyNumberFormat="1" applyFont="1" applyFill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5" borderId="18" xfId="0" applyNumberFormat="1" applyFont="1" applyFill="1" applyBorder="1" applyAlignment="1">
      <alignment horizontal="center" vertical="center"/>
    </xf>
    <xf numFmtId="2" fontId="5" fillId="5" borderId="16" xfId="0" applyNumberFormat="1" applyFont="1" applyFill="1" applyBorder="1" applyAlignment="1">
      <alignment horizontal="center" vertical="center"/>
    </xf>
    <xf numFmtId="2" fontId="0" fillId="5" borderId="20" xfId="0" applyNumberFormat="1" applyFont="1" applyFill="1" applyBorder="1" applyAlignment="1">
      <alignment horizontal="center" vertical="center"/>
    </xf>
    <xf numFmtId="2" fontId="0" fillId="5" borderId="19" xfId="0" applyNumberFormat="1" applyFont="1" applyFill="1" applyBorder="1" applyAlignment="1">
      <alignment horizontal="center" vertical="center"/>
    </xf>
    <xf numFmtId="2" fontId="0" fillId="0" borderId="20" xfId="0" applyNumberFormat="1" applyFont="1" applyBorder="1" applyAlignment="1">
      <alignment horizontal="center" vertical="center"/>
    </xf>
    <xf numFmtId="2" fontId="0" fillId="0" borderId="19" xfId="0" applyNumberFormat="1" applyFont="1" applyBorder="1" applyAlignment="1">
      <alignment horizontal="center" vertical="center"/>
    </xf>
    <xf numFmtId="2" fontId="0" fillId="5" borderId="18" xfId="0" applyNumberFormat="1" applyFont="1" applyFill="1" applyBorder="1" applyAlignment="1">
      <alignment horizontal="center" vertical="center"/>
    </xf>
    <xf numFmtId="2" fontId="0" fillId="5" borderId="1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2" fontId="0" fillId="0" borderId="0" xfId="0" applyNumberFormat="1" applyBorder="1" applyAlignment="1">
      <alignment horizontal="center" vertical="center"/>
    </xf>
    <xf numFmtId="2" fontId="5" fillId="0" borderId="0" xfId="0" applyNumberFormat="1" applyFont="1" applyAlignment="1"/>
    <xf numFmtId="0" fontId="7" fillId="0" borderId="0" xfId="0" applyFont="1" applyAlignment="1">
      <alignment horizontal="left"/>
    </xf>
    <xf numFmtId="2" fontId="2" fillId="0" borderId="0" xfId="0" applyNumberFormat="1" applyFont="1" applyBorder="1" applyAlignment="1">
      <alignment horizontal="center" vertical="center"/>
    </xf>
    <xf numFmtId="2" fontId="7" fillId="5" borderId="19" xfId="0" applyNumberFormat="1" applyFont="1" applyFill="1" applyBorder="1" applyAlignment="1">
      <alignment horizontal="center" vertical="center"/>
    </xf>
    <xf numFmtId="2" fontId="7" fillId="5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 wrapText="1"/>
    </xf>
    <xf numFmtId="0" fontId="5" fillId="8" borderId="0" xfId="0" applyFont="1" applyFill="1" applyBorder="1" applyAlignment="1">
      <alignment horizontal="left" wrapText="1"/>
    </xf>
    <xf numFmtId="0" fontId="5" fillId="8" borderId="0" xfId="0" applyFont="1" applyFill="1" applyBorder="1" applyAlignment="1">
      <alignment horizontal="center" wrapText="1"/>
    </xf>
    <xf numFmtId="10" fontId="5" fillId="8" borderId="0" xfId="0" applyNumberFormat="1" applyFont="1" applyFill="1" applyBorder="1" applyAlignment="1">
      <alignment horizontal="center" wrapText="1"/>
    </xf>
    <xf numFmtId="10" fontId="0" fillId="0" borderId="0" xfId="0" applyNumberFormat="1" applyBorder="1" applyAlignment="1">
      <alignment horizontal="center" vertical="center"/>
    </xf>
    <xf numFmtId="0" fontId="10" fillId="0" borderId="0" xfId="0" applyFont="1" applyAlignment="1"/>
    <xf numFmtId="2" fontId="10" fillId="0" borderId="0" xfId="0" applyNumberFormat="1" applyFont="1" applyAlignment="1"/>
    <xf numFmtId="2" fontId="10" fillId="9" borderId="0" xfId="0" applyNumberFormat="1" applyFont="1" applyFill="1" applyAlignment="1"/>
    <xf numFmtId="2" fontId="10" fillId="10" borderId="0" xfId="0" applyNumberFormat="1" applyFont="1" applyFill="1" applyAlignment="1"/>
    <xf numFmtId="10" fontId="5" fillId="10" borderId="0" xfId="0" applyNumberFormat="1" applyFont="1" applyFill="1" applyBorder="1" applyAlignment="1">
      <alignment horizontal="center" wrapText="1"/>
    </xf>
    <xf numFmtId="10" fontId="5" fillId="9" borderId="0" xfId="0" applyNumberFormat="1" applyFont="1" applyFill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11" borderId="26" xfId="0" applyFont="1" applyFill="1" applyBorder="1" applyAlignment="1">
      <alignment horizontal="center" wrapText="1"/>
    </xf>
    <xf numFmtId="0" fontId="5" fillId="8" borderId="26" xfId="0" applyFont="1" applyFill="1" applyBorder="1" applyAlignment="1">
      <alignment horizontal="center" wrapText="1"/>
    </xf>
    <xf numFmtId="0" fontId="5" fillId="0" borderId="27" xfId="0" applyFont="1" applyBorder="1" applyAlignment="1">
      <alignment horizontal="left" wrapText="1"/>
    </xf>
    <xf numFmtId="0" fontId="5" fillId="11" borderId="27" xfId="0" applyFont="1" applyFill="1" applyBorder="1" applyAlignment="1">
      <alignment horizontal="left" wrapText="1"/>
    </xf>
    <xf numFmtId="0" fontId="5" fillId="0" borderId="28" xfId="0" applyFont="1" applyBorder="1" applyAlignment="1">
      <alignment horizontal="center" wrapText="1"/>
    </xf>
    <xf numFmtId="0" fontId="5" fillId="11" borderId="28" xfId="0" applyFont="1" applyFill="1" applyBorder="1" applyAlignment="1">
      <alignment horizontal="center" wrapText="1"/>
    </xf>
    <xf numFmtId="0" fontId="0" fillId="8" borderId="0" xfId="0" applyFill="1" applyBorder="1" applyAlignment="1">
      <alignment horizontal="left" wrapText="1"/>
    </xf>
    <xf numFmtId="0" fontId="0" fillId="8" borderId="0" xfId="0" applyFill="1" applyBorder="1" applyAlignment="1">
      <alignment horizontal="center" vertical="center"/>
    </xf>
    <xf numFmtId="10" fontId="0" fillId="8" borderId="0" xfId="0" applyNumberFormat="1" applyFill="1" applyBorder="1" applyAlignment="1">
      <alignment horizontal="center" vertical="center"/>
    </xf>
    <xf numFmtId="10" fontId="0" fillId="9" borderId="0" xfId="0" applyNumberForma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 vertical="center"/>
    </xf>
    <xf numFmtId="10" fontId="0" fillId="12" borderId="0" xfId="0" applyNumberFormat="1" applyFill="1" applyBorder="1" applyAlignment="1">
      <alignment horizontal="center" vertical="center"/>
    </xf>
    <xf numFmtId="2" fontId="0" fillId="9" borderId="0" xfId="0" applyNumberFormat="1" applyFill="1" applyBorder="1" applyAlignment="1">
      <alignment horizontal="center" vertical="center"/>
    </xf>
    <xf numFmtId="0" fontId="7" fillId="4" borderId="20" xfId="2" applyFont="1" applyBorder="1" applyAlignment="1">
      <alignment horizontal="center" wrapText="1"/>
    </xf>
    <xf numFmtId="0" fontId="7" fillId="4" borderId="19" xfId="2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7" fillId="4" borderId="16" xfId="2" applyFont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6" fillId="6" borderId="16" xfId="0" applyFont="1" applyFill="1" applyBorder="1" applyAlignment="1">
      <alignment horizontal="center" wrapText="1"/>
    </xf>
    <xf numFmtId="0" fontId="4" fillId="6" borderId="16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2" fontId="0" fillId="12" borderId="0" xfId="0" applyNumberFormat="1" applyFill="1" applyBorder="1" applyAlignment="1">
      <alignment horizontal="center" vertical="center"/>
    </xf>
    <xf numFmtId="0" fontId="0" fillId="11" borderId="0" xfId="0" applyFill="1" applyBorder="1" applyAlignment="1">
      <alignment horizontal="left" wrapText="1"/>
    </xf>
    <xf numFmtId="0" fontId="2" fillId="11" borderId="0" xfId="0" applyFont="1" applyFill="1" applyBorder="1" applyAlignment="1">
      <alignment horizontal="left" wrapText="1"/>
    </xf>
    <xf numFmtId="0" fontId="0" fillId="0" borderId="0" xfId="0" applyBorder="1" applyAlignment="1">
      <alignment vertical="center"/>
    </xf>
    <xf numFmtId="10" fontId="0" fillId="0" borderId="0" xfId="0" applyNumberFormat="1" applyBorder="1" applyAlignment="1">
      <alignment horizontal="center"/>
    </xf>
    <xf numFmtId="0" fontId="7" fillId="4" borderId="16" xfId="2" applyFont="1" applyBorder="1" applyAlignment="1">
      <alignment horizontal="center" wrapText="1"/>
    </xf>
    <xf numFmtId="0" fontId="8" fillId="0" borderId="16" xfId="1" applyFont="1" applyBorder="1" applyAlignment="1">
      <alignment horizontal="left" wrapText="1"/>
    </xf>
    <xf numFmtId="0" fontId="5" fillId="0" borderId="16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 wrapText="1"/>
    </xf>
    <xf numFmtId="0" fontId="7" fillId="0" borderId="16" xfId="0" applyFont="1" applyBorder="1" applyAlignment="1">
      <alignment horizontal="left" wrapText="1"/>
    </xf>
    <xf numFmtId="0" fontId="8" fillId="0" borderId="18" xfId="1" applyFont="1" applyBorder="1" applyAlignment="1">
      <alignment horizontal="left" wrapText="1"/>
    </xf>
    <xf numFmtId="0" fontId="8" fillId="0" borderId="24" xfId="1" applyFont="1" applyBorder="1" applyAlignment="1">
      <alignment horizontal="left" wrapText="1"/>
    </xf>
    <xf numFmtId="0" fontId="8" fillId="0" borderId="25" xfId="1" applyFont="1" applyBorder="1" applyAlignment="1">
      <alignment horizontal="left" wrapText="1"/>
    </xf>
    <xf numFmtId="0" fontId="5" fillId="0" borderId="18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4" fillId="6" borderId="16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1" fillId="0" borderId="21" xfId="1" applyBorder="1" applyAlignment="1">
      <alignment horizontal="left" vertical="center" wrapText="1"/>
    </xf>
    <xf numFmtId="0" fontId="0" fillId="0" borderId="22" xfId="0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6" fillId="6" borderId="16" xfId="0" applyFont="1" applyFill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8" fillId="0" borderId="18" xfId="1" applyFont="1" applyBorder="1" applyAlignment="1">
      <alignment horizontal="left" vertical="center" wrapText="1"/>
    </xf>
    <xf numFmtId="0" fontId="8" fillId="0" borderId="24" xfId="1" applyFont="1" applyBorder="1" applyAlignment="1">
      <alignment horizontal="left" vertical="center" wrapText="1"/>
    </xf>
    <xf numFmtId="0" fontId="8" fillId="0" borderId="25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</cellXfs>
  <cellStyles count="3">
    <cellStyle name="40% - Accent6" xfId="2" builtinId="51"/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mith, James E." id="{6BD6445E-62B6-4248-8EC4-112545ADBFC5}" userId="S::jasmith@sbccd.cc.ca.us::164c148b-905e-4b78-bbbc-dda8c27f673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7" dT="2020-07-17T22:13:38.80" personId="{6BD6445E-62B6-4248-8EC4-112545ADBFC5}" id="{2EB59221-9EE3-4313-9A28-7054B18FBB69}">
    <text xml:space="preserve">This table uses percentile ranking to identify the ILOs with the bottom 25%ile and the top 25% of student ratings. The lowest 25% require institutional attention and resources. Discussion has occurred in the A&amp;O committee regarding these ratings.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26" dT="2020-07-17T22:10:28.55" personId="{6BD6445E-62B6-4248-8EC4-112545ADBFC5}" id="{6DF32560-1584-46BA-A7B7-6B3EB524248D}">
    <text>This table uses percentile ranking to identify the ILOs with the bottom 25%ile and the top 25% of faculty ratings. The lowest 25% require institutional attention and resources. Discussion has occurred in the A&amp;O committee regarding these ratings.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valleycollege.edu/about-sbvc/offices/office-research-planning/reports/student_campus_climate_2018-19.pdf" TargetMode="Externa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alleycollege.edu/about-sbvc/offices/office-research-planning/reports/student_campus_climate_2018-19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alleycollege.edu/about-sbvc/offices/office-research-planning/reports/student_campus_climate_2018-19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valleycollege.edu/about-sbvc/offices/office-research-planning/reports/student_campus_climate_2018-19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valleycollege.edu/about-sbvc/offices/office-research-planning/reports/faculty_campus_climate_2018-19.pdf" TargetMode="Externa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valleycollege.edu/about-sbvc/offices/office-research-planning/reports/faculty_campus_climate_2018-19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valleycollege.edu/about-sbvc/offices/office-research-planning/reports/faculty_campus_climate_2018-19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valleycollege.edu/about-sbvc/offices/office-research-planning/reports/faculty_campus_climate_2018-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1"/>
  <sheetViews>
    <sheetView zoomScaleNormal="100" workbookViewId="0">
      <pane ySplit="2" topLeftCell="A21" activePane="bottomLeft" state="frozen"/>
      <selection pane="bottomLeft" activeCell="J13" sqref="J13"/>
    </sheetView>
  </sheetViews>
  <sheetFormatPr defaultColWidth="9.1328125" defaultRowHeight="13.15" x14ac:dyDescent="0.4"/>
  <cols>
    <col min="1" max="1" width="3.265625" style="45" customWidth="1"/>
    <col min="2" max="2" width="20.1328125" style="43" customWidth="1"/>
    <col min="3" max="11" width="11.73046875" style="56" customWidth="1"/>
    <col min="12" max="15" width="11.73046875" style="56" hidden="1" customWidth="1"/>
    <col min="16" max="23" width="11.73046875" style="56" customWidth="1"/>
    <col min="24" max="16384" width="9.1328125" style="45"/>
  </cols>
  <sheetData>
    <row r="1" spans="1:23" ht="15" customHeight="1" x14ac:dyDescent="0.4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spans="1:23" s="49" customFormat="1" ht="24" customHeight="1" x14ac:dyDescent="0.4">
      <c r="B2" s="117" t="s">
        <v>1</v>
      </c>
      <c r="C2" s="128" t="s">
        <v>2</v>
      </c>
      <c r="D2" s="128"/>
      <c r="E2" s="128" t="s">
        <v>3</v>
      </c>
      <c r="F2" s="128"/>
      <c r="G2" s="128"/>
      <c r="H2" s="128" t="s">
        <v>4</v>
      </c>
      <c r="I2" s="128"/>
      <c r="J2" s="128"/>
      <c r="K2" s="128"/>
      <c r="L2" s="117"/>
      <c r="M2" s="117"/>
      <c r="N2" s="117"/>
      <c r="O2" s="117" t="s">
        <v>5</v>
      </c>
      <c r="P2" s="128" t="s">
        <v>6</v>
      </c>
      <c r="Q2" s="128"/>
      <c r="R2" s="128"/>
      <c r="S2" s="128" t="s">
        <v>7</v>
      </c>
      <c r="T2" s="128"/>
      <c r="U2" s="128"/>
      <c r="V2" s="128"/>
      <c r="W2" s="117" t="s">
        <v>8</v>
      </c>
    </row>
    <row r="3" spans="1:23" s="49" customFormat="1" ht="24" customHeight="1" x14ac:dyDescent="0.4">
      <c r="B3" s="112"/>
      <c r="C3" s="112">
        <v>1</v>
      </c>
      <c r="D3" s="112">
        <v>2</v>
      </c>
      <c r="E3" s="112">
        <v>3</v>
      </c>
      <c r="F3" s="112">
        <v>4</v>
      </c>
      <c r="G3" s="112">
        <v>5</v>
      </c>
      <c r="H3" s="112">
        <v>6</v>
      </c>
      <c r="I3" s="112">
        <v>7</v>
      </c>
      <c r="J3" s="112">
        <v>8</v>
      </c>
      <c r="K3" s="112">
        <v>9</v>
      </c>
      <c r="L3" s="112"/>
      <c r="M3" s="112"/>
      <c r="N3" s="112"/>
      <c r="O3" s="112"/>
      <c r="P3" s="112">
        <v>10</v>
      </c>
      <c r="Q3" s="112">
        <v>11</v>
      </c>
      <c r="R3" s="112">
        <v>12</v>
      </c>
      <c r="S3" s="112">
        <v>13</v>
      </c>
      <c r="T3" s="112">
        <v>14</v>
      </c>
      <c r="U3" s="112">
        <v>15</v>
      </c>
      <c r="V3" s="112">
        <v>16</v>
      </c>
      <c r="W3" s="113"/>
    </row>
    <row r="4" spans="1:23" s="44" customFormat="1" ht="60.75" customHeight="1" x14ac:dyDescent="0.4">
      <c r="B4" s="50" t="s">
        <v>5</v>
      </c>
      <c r="C4" s="50" t="s">
        <v>9</v>
      </c>
      <c r="D4" s="50" t="s">
        <v>10</v>
      </c>
      <c r="E4" s="50" t="s">
        <v>11</v>
      </c>
      <c r="F4" s="50" t="s">
        <v>12</v>
      </c>
      <c r="G4" s="50" t="s">
        <v>13</v>
      </c>
      <c r="H4" s="50" t="s">
        <v>14</v>
      </c>
      <c r="I4" s="50" t="s">
        <v>15</v>
      </c>
      <c r="J4" s="50" t="s">
        <v>16</v>
      </c>
      <c r="K4" s="50" t="s">
        <v>17</v>
      </c>
      <c r="L4" s="50" t="s">
        <v>18</v>
      </c>
      <c r="M4" s="50" t="s">
        <v>19</v>
      </c>
      <c r="N4" s="50" t="s">
        <v>20</v>
      </c>
      <c r="O4" s="50" t="s">
        <v>21</v>
      </c>
      <c r="P4" s="50" t="s">
        <v>22</v>
      </c>
      <c r="Q4" s="50" t="s">
        <v>23</v>
      </c>
      <c r="R4" s="50" t="s">
        <v>24</v>
      </c>
      <c r="S4" s="50" t="s">
        <v>25</v>
      </c>
      <c r="T4" s="50" t="s">
        <v>26</v>
      </c>
      <c r="U4" s="50" t="s">
        <v>27</v>
      </c>
      <c r="V4" s="50" t="s">
        <v>28</v>
      </c>
      <c r="W4" s="51" t="s">
        <v>29</v>
      </c>
    </row>
    <row r="5" spans="1:23" ht="39.75" customHeight="1" x14ac:dyDescent="0.4">
      <c r="A5" s="52" t="s">
        <v>30</v>
      </c>
      <c r="B5" s="53" t="s">
        <v>31</v>
      </c>
      <c r="C5" s="58">
        <v>86.64</v>
      </c>
      <c r="D5" s="58"/>
      <c r="E5" s="58"/>
      <c r="F5" s="58"/>
      <c r="G5" s="58"/>
      <c r="H5" s="58">
        <v>86.64</v>
      </c>
      <c r="I5" s="58">
        <v>86.64</v>
      </c>
      <c r="J5" s="58"/>
      <c r="K5" s="58">
        <v>86.64</v>
      </c>
      <c r="L5" s="58"/>
      <c r="M5" s="58"/>
      <c r="N5" s="58" t="s">
        <v>30</v>
      </c>
      <c r="O5" s="58" t="s">
        <v>31</v>
      </c>
      <c r="P5" s="58">
        <v>86.64</v>
      </c>
      <c r="Q5" s="58">
        <v>86.64</v>
      </c>
      <c r="R5" s="58"/>
      <c r="S5" s="58">
        <v>86.64</v>
      </c>
      <c r="T5" s="58"/>
      <c r="U5" s="58">
        <v>86.64</v>
      </c>
      <c r="V5" s="58">
        <v>86.64</v>
      </c>
      <c r="W5" s="59">
        <f>AVERAGE(C5,H5,I5,K5,P5,Q5,S5,U5,V5)</f>
        <v>86.64</v>
      </c>
    </row>
    <row r="6" spans="1:23" ht="42.75" customHeight="1" x14ac:dyDescent="0.4">
      <c r="A6" s="34" t="s">
        <v>32</v>
      </c>
      <c r="B6" s="35" t="s">
        <v>33</v>
      </c>
      <c r="C6" s="60"/>
      <c r="D6" s="60">
        <v>82.59</v>
      </c>
      <c r="E6" s="60"/>
      <c r="F6" s="60"/>
      <c r="G6" s="60"/>
      <c r="H6" s="60"/>
      <c r="I6" s="60">
        <v>82.59</v>
      </c>
      <c r="J6" s="60"/>
      <c r="K6" s="60"/>
      <c r="L6" s="60"/>
      <c r="M6" s="60"/>
      <c r="N6" s="60" t="s">
        <v>32</v>
      </c>
      <c r="O6" s="60" t="s">
        <v>33</v>
      </c>
      <c r="P6" s="60"/>
      <c r="Q6" s="60"/>
      <c r="R6" s="60">
        <v>82.59</v>
      </c>
      <c r="S6" s="60">
        <v>82.59</v>
      </c>
      <c r="T6" s="60"/>
      <c r="U6" s="60">
        <v>82.59</v>
      </c>
      <c r="V6" s="60">
        <v>82.59</v>
      </c>
      <c r="W6" s="61">
        <f>AVERAGE(D6,I6,R6,S6,U6,V6)</f>
        <v>82.590000000000018</v>
      </c>
    </row>
    <row r="7" spans="1:23" ht="45" customHeight="1" x14ac:dyDescent="0.4">
      <c r="A7" s="54" t="s">
        <v>34</v>
      </c>
      <c r="B7" s="53" t="s">
        <v>35</v>
      </c>
      <c r="C7" s="58">
        <v>79.150000000000006</v>
      </c>
      <c r="D7" s="58">
        <v>79.150000000000006</v>
      </c>
      <c r="E7" s="58"/>
      <c r="F7" s="58"/>
      <c r="G7" s="58"/>
      <c r="H7" s="58">
        <v>79.150000000000006</v>
      </c>
      <c r="I7" s="58"/>
      <c r="J7" s="58">
        <v>79.150000000000006</v>
      </c>
      <c r="K7" s="58"/>
      <c r="L7" s="58"/>
      <c r="M7" s="58"/>
      <c r="N7" s="58" t="s">
        <v>34</v>
      </c>
      <c r="O7" s="58" t="s">
        <v>35</v>
      </c>
      <c r="P7" s="58"/>
      <c r="Q7" s="58"/>
      <c r="R7" s="58">
        <v>79.150000000000006</v>
      </c>
      <c r="S7" s="58">
        <v>79.150000000000006</v>
      </c>
      <c r="T7" s="58">
        <v>79.150000000000006</v>
      </c>
      <c r="U7" s="58">
        <v>79.150000000000006</v>
      </c>
      <c r="V7" s="58">
        <v>79.150000000000006</v>
      </c>
      <c r="W7" s="59">
        <f>AVERAGE(C7,D7,H7,J7,R7,S7,T7,U7,V7)</f>
        <v>79.149999999999991</v>
      </c>
    </row>
    <row r="8" spans="1:23" ht="41.25" customHeight="1" x14ac:dyDescent="0.4">
      <c r="A8" s="34" t="s">
        <v>36</v>
      </c>
      <c r="B8" s="35" t="s">
        <v>37</v>
      </c>
      <c r="C8" s="60">
        <v>71.87</v>
      </c>
      <c r="D8" s="60"/>
      <c r="E8" s="60"/>
      <c r="F8" s="60"/>
      <c r="G8" s="60"/>
      <c r="H8" s="60">
        <v>71.87</v>
      </c>
      <c r="I8" s="60"/>
      <c r="J8" s="60"/>
      <c r="K8" s="60"/>
      <c r="L8" s="60"/>
      <c r="M8" s="60"/>
      <c r="N8" s="60" t="s">
        <v>36</v>
      </c>
      <c r="O8" s="60" t="s">
        <v>38</v>
      </c>
      <c r="P8" s="60"/>
      <c r="Q8" s="60"/>
      <c r="R8" s="60"/>
      <c r="S8" s="60">
        <v>71.87</v>
      </c>
      <c r="T8" s="60"/>
      <c r="U8" s="60">
        <v>71.87</v>
      </c>
      <c r="V8" s="60"/>
      <c r="W8" s="61">
        <f>AVERAGE(C8,H8,S8,U8,V8)</f>
        <v>71.87</v>
      </c>
    </row>
    <row r="9" spans="1:23" ht="64.5" customHeight="1" x14ac:dyDescent="0.4">
      <c r="A9" s="54" t="s">
        <v>39</v>
      </c>
      <c r="B9" s="53" t="s">
        <v>40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 t="s">
        <v>39</v>
      </c>
      <c r="O9" s="58" t="s">
        <v>40</v>
      </c>
      <c r="P9" s="58"/>
      <c r="Q9" s="58"/>
      <c r="R9" s="58"/>
      <c r="S9" s="58">
        <v>73.069999999999993</v>
      </c>
      <c r="T9" s="58"/>
      <c r="U9" s="58">
        <v>73.069999999999993</v>
      </c>
      <c r="V9" s="58">
        <v>73.069999999999993</v>
      </c>
      <c r="W9" s="59">
        <f>AVERAGE(S9,U9,V9)</f>
        <v>73.069999999999993</v>
      </c>
    </row>
    <row r="10" spans="1:23" ht="53.25" customHeight="1" x14ac:dyDescent="0.4">
      <c r="A10" s="34" t="s">
        <v>41</v>
      </c>
      <c r="B10" s="35" t="s">
        <v>42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 t="s">
        <v>41</v>
      </c>
      <c r="O10" s="60" t="s">
        <v>42</v>
      </c>
      <c r="P10" s="60"/>
      <c r="Q10" s="60"/>
      <c r="R10" s="60"/>
      <c r="S10" s="60">
        <v>87.45</v>
      </c>
      <c r="T10" s="60">
        <v>87.45</v>
      </c>
      <c r="U10" s="60"/>
      <c r="V10" s="60"/>
      <c r="W10" s="61">
        <f>AVERAGE(S10,T10)</f>
        <v>87.45</v>
      </c>
    </row>
    <row r="11" spans="1:23" ht="64.5" customHeight="1" x14ac:dyDescent="0.4">
      <c r="A11" s="54" t="s">
        <v>43</v>
      </c>
      <c r="B11" s="53" t="s">
        <v>44</v>
      </c>
      <c r="C11" s="58"/>
      <c r="D11" s="58"/>
      <c r="E11" s="58"/>
      <c r="F11" s="58"/>
      <c r="G11" s="58"/>
      <c r="H11" s="58">
        <v>75.31</v>
      </c>
      <c r="I11" s="58">
        <v>75.31</v>
      </c>
      <c r="J11" s="58">
        <v>75.31</v>
      </c>
      <c r="K11" s="58"/>
      <c r="L11" s="58"/>
      <c r="M11" s="58"/>
      <c r="N11" s="58" t="s">
        <v>43</v>
      </c>
      <c r="O11" s="58" t="s">
        <v>44</v>
      </c>
      <c r="P11" s="58"/>
      <c r="Q11" s="58"/>
      <c r="R11" s="58"/>
      <c r="S11" s="58"/>
      <c r="T11" s="58"/>
      <c r="U11" s="58"/>
      <c r="V11" s="58"/>
      <c r="W11" s="59">
        <f>AVERAGE(H11,I11,J11)</f>
        <v>75.31</v>
      </c>
    </row>
    <row r="12" spans="1:23" ht="43.5" customHeight="1" x14ac:dyDescent="0.4">
      <c r="A12" s="34" t="s">
        <v>45</v>
      </c>
      <c r="B12" s="53" t="s">
        <v>46</v>
      </c>
      <c r="C12" s="58"/>
      <c r="D12" s="58"/>
      <c r="E12" s="58"/>
      <c r="F12" s="58"/>
      <c r="G12" s="58"/>
      <c r="H12" s="58">
        <v>81.17</v>
      </c>
      <c r="I12" s="58">
        <v>81.17</v>
      </c>
      <c r="J12" s="58">
        <v>81.17</v>
      </c>
      <c r="K12" s="58"/>
      <c r="L12" s="58"/>
      <c r="M12" s="58"/>
      <c r="N12" s="58" t="s">
        <v>45</v>
      </c>
      <c r="O12" s="58" t="s">
        <v>46</v>
      </c>
      <c r="P12" s="58"/>
      <c r="Q12" s="58">
        <v>81.17</v>
      </c>
      <c r="R12" s="58"/>
      <c r="S12" s="58"/>
      <c r="T12" s="58"/>
      <c r="U12" s="58"/>
      <c r="V12" s="58"/>
      <c r="W12" s="59">
        <f>AVERAGE(H12,I12,J12,Q12)</f>
        <v>81.17</v>
      </c>
    </row>
    <row r="13" spans="1:23" ht="64.5" customHeight="1" x14ac:dyDescent="0.4">
      <c r="A13" s="54" t="s">
        <v>47</v>
      </c>
      <c r="B13" s="35" t="s">
        <v>48</v>
      </c>
      <c r="C13" s="60"/>
      <c r="D13" s="60"/>
      <c r="E13" s="60">
        <v>71.06</v>
      </c>
      <c r="F13" s="60">
        <v>71.06</v>
      </c>
      <c r="G13" s="60">
        <v>71.06</v>
      </c>
      <c r="H13" s="60"/>
      <c r="I13" s="60">
        <v>71.06</v>
      </c>
      <c r="J13" s="60">
        <v>71.06</v>
      </c>
      <c r="K13" s="60"/>
      <c r="L13" s="60"/>
      <c r="M13" s="60"/>
      <c r="N13" s="60" t="s">
        <v>47</v>
      </c>
      <c r="O13" s="60" t="s">
        <v>48</v>
      </c>
      <c r="P13" s="60"/>
      <c r="Q13" s="60"/>
      <c r="R13" s="60">
        <v>71.06</v>
      </c>
      <c r="S13" s="60"/>
      <c r="T13" s="60"/>
      <c r="U13" s="60"/>
      <c r="V13" s="60"/>
      <c r="W13" s="61">
        <f>AVERAGE(E13,F13,G13,I13,J13,R13)</f>
        <v>71.06</v>
      </c>
    </row>
    <row r="14" spans="1:23" ht="49.5" customHeight="1" x14ac:dyDescent="0.4">
      <c r="A14" s="34" t="s">
        <v>49</v>
      </c>
      <c r="B14" s="53" t="s">
        <v>50</v>
      </c>
      <c r="C14" s="58"/>
      <c r="D14" s="58">
        <v>85.42</v>
      </c>
      <c r="E14" s="58"/>
      <c r="F14" s="58"/>
      <c r="G14" s="58"/>
      <c r="H14" s="58"/>
      <c r="I14" s="58"/>
      <c r="J14" s="58"/>
      <c r="K14" s="58"/>
      <c r="L14" s="58"/>
      <c r="M14" s="58"/>
      <c r="N14" s="58" t="s">
        <v>49</v>
      </c>
      <c r="O14" s="58" t="s">
        <v>50</v>
      </c>
      <c r="P14" s="58"/>
      <c r="Q14" s="58"/>
      <c r="R14" s="58"/>
      <c r="S14" s="58">
        <v>85.42</v>
      </c>
      <c r="T14" s="58"/>
      <c r="U14" s="58">
        <v>85.42</v>
      </c>
      <c r="V14" s="58">
        <v>85.42</v>
      </c>
      <c r="W14" s="59">
        <f>AVERAGE(D14,S14,U14,V14)</f>
        <v>85.42</v>
      </c>
    </row>
    <row r="15" spans="1:23" ht="45" customHeight="1" x14ac:dyDescent="0.4">
      <c r="A15" s="54">
        <v>86.64</v>
      </c>
      <c r="B15" s="35" t="s">
        <v>51</v>
      </c>
      <c r="C15" s="60">
        <v>88.46</v>
      </c>
      <c r="D15" s="60"/>
      <c r="E15" s="60"/>
      <c r="F15" s="60"/>
      <c r="G15" s="60"/>
      <c r="H15" s="60">
        <v>88.46</v>
      </c>
      <c r="I15" s="60"/>
      <c r="J15" s="60"/>
      <c r="K15" s="60"/>
      <c r="L15" s="60"/>
      <c r="M15" s="60"/>
      <c r="N15" s="60" t="s">
        <v>52</v>
      </c>
      <c r="O15" s="60" t="s">
        <v>51</v>
      </c>
      <c r="P15" s="60">
        <v>88.46</v>
      </c>
      <c r="Q15" s="60">
        <v>88.46</v>
      </c>
      <c r="R15" s="60">
        <v>88.46</v>
      </c>
      <c r="S15" s="60"/>
      <c r="T15" s="60"/>
      <c r="U15" s="60"/>
      <c r="V15" s="60"/>
      <c r="W15" s="61">
        <f>AVERAGE(C15,H15,P15,Q15,R15)</f>
        <v>88.46</v>
      </c>
    </row>
    <row r="16" spans="1:23" ht="42" customHeight="1" x14ac:dyDescent="0.4">
      <c r="A16" s="34" t="s">
        <v>53</v>
      </c>
      <c r="B16" s="55" t="s">
        <v>54</v>
      </c>
      <c r="C16" s="62"/>
      <c r="D16" s="62">
        <v>88.26</v>
      </c>
      <c r="E16" s="62"/>
      <c r="F16" s="62"/>
      <c r="G16" s="62"/>
      <c r="H16" s="62"/>
      <c r="I16" s="62"/>
      <c r="J16" s="62"/>
      <c r="K16" s="62"/>
      <c r="L16" s="62"/>
      <c r="M16" s="62"/>
      <c r="N16" s="62" t="s">
        <v>53</v>
      </c>
      <c r="O16" s="62" t="s">
        <v>54</v>
      </c>
      <c r="P16" s="62">
        <v>88.26</v>
      </c>
      <c r="Q16" s="62"/>
      <c r="R16" s="62"/>
      <c r="S16" s="62">
        <v>88.26</v>
      </c>
      <c r="T16" s="62"/>
      <c r="U16" s="62">
        <v>88.26</v>
      </c>
      <c r="V16" s="62">
        <v>88.26</v>
      </c>
      <c r="W16" s="63">
        <f>AVERAGE(D16,P16,S16,U16,V16)</f>
        <v>88.26</v>
      </c>
    </row>
    <row r="17" spans="1:24" s="91" customFormat="1" ht="17.25" customHeight="1" x14ac:dyDescent="0.4">
      <c r="B17" s="91" t="s">
        <v>55</v>
      </c>
      <c r="C17" s="92">
        <f>AVERAGE(C5:C16)</f>
        <v>81.53</v>
      </c>
      <c r="D17" s="94">
        <f t="shared" ref="D17:V17" si="0">AVERAGE(D5:D16)</f>
        <v>83.855000000000004</v>
      </c>
      <c r="E17" s="93">
        <f t="shared" si="0"/>
        <v>71.06</v>
      </c>
      <c r="F17" s="93">
        <f t="shared" si="0"/>
        <v>71.06</v>
      </c>
      <c r="G17" s="93">
        <f t="shared" si="0"/>
        <v>71.06</v>
      </c>
      <c r="H17" s="92">
        <f t="shared" si="0"/>
        <v>80.433333333333337</v>
      </c>
      <c r="I17" s="92">
        <f t="shared" si="0"/>
        <v>79.354000000000013</v>
      </c>
      <c r="J17" s="93">
        <f t="shared" si="0"/>
        <v>76.672499999999999</v>
      </c>
      <c r="K17" s="94">
        <f t="shared" si="0"/>
        <v>86.64</v>
      </c>
      <c r="L17" s="94" t="e">
        <f t="shared" si="0"/>
        <v>#DIV/0!</v>
      </c>
      <c r="M17" s="94" t="e">
        <f t="shared" si="0"/>
        <v>#DIV/0!</v>
      </c>
      <c r="N17" s="94" t="e">
        <f t="shared" si="0"/>
        <v>#DIV/0!</v>
      </c>
      <c r="O17" s="94" t="e">
        <f t="shared" si="0"/>
        <v>#DIV/0!</v>
      </c>
      <c r="P17" s="94">
        <f t="shared" si="0"/>
        <v>87.786666666666676</v>
      </c>
      <c r="Q17" s="94">
        <f t="shared" si="0"/>
        <v>85.423333333333332</v>
      </c>
      <c r="R17" s="92">
        <f t="shared" si="0"/>
        <v>80.314999999999998</v>
      </c>
      <c r="S17" s="92">
        <f t="shared" si="0"/>
        <v>81.806249999999991</v>
      </c>
      <c r="T17" s="92">
        <f t="shared" si="0"/>
        <v>83.300000000000011</v>
      </c>
      <c r="U17" s="92">
        <f t="shared" si="0"/>
        <v>81</v>
      </c>
      <c r="V17" s="92">
        <f t="shared" si="0"/>
        <v>82.521666666666675</v>
      </c>
      <c r="W17" s="92">
        <f>AVERAGE(W5:W16)</f>
        <v>80.870833333333323</v>
      </c>
      <c r="X17" s="91" t="e">
        <f>_xlfn.PERCENTRANK.INC(C17:W17,50)</f>
        <v>#DIV/0!</v>
      </c>
    </row>
    <row r="18" spans="1:24" x14ac:dyDescent="0.4">
      <c r="A18" s="130"/>
      <c r="B18" s="136" t="s">
        <v>5</v>
      </c>
      <c r="C18" s="133" t="s">
        <v>2</v>
      </c>
      <c r="D18" s="133"/>
      <c r="E18" s="133" t="s">
        <v>3</v>
      </c>
      <c r="F18" s="133"/>
      <c r="G18" s="133"/>
      <c r="H18" s="133" t="s">
        <v>4</v>
      </c>
      <c r="I18" s="133"/>
      <c r="J18" s="133"/>
      <c r="K18" s="133"/>
      <c r="L18" s="115"/>
      <c r="M18" s="115"/>
      <c r="N18" s="115"/>
      <c r="O18" s="135" t="s">
        <v>5</v>
      </c>
      <c r="P18" s="133" t="s">
        <v>6</v>
      </c>
      <c r="Q18" s="133"/>
      <c r="R18" s="133"/>
      <c r="S18" s="133" t="s">
        <v>56</v>
      </c>
      <c r="T18" s="133"/>
      <c r="U18" s="133"/>
      <c r="V18" s="133"/>
      <c r="W18" s="115"/>
    </row>
    <row r="19" spans="1:24" ht="26.25" x14ac:dyDescent="0.4">
      <c r="A19" s="130"/>
      <c r="B19" s="136"/>
      <c r="C19" s="115" t="s">
        <v>9</v>
      </c>
      <c r="D19" s="115" t="s">
        <v>57</v>
      </c>
      <c r="E19" s="115" t="s">
        <v>58</v>
      </c>
      <c r="F19" s="115" t="s">
        <v>59</v>
      </c>
      <c r="G19" s="115" t="s">
        <v>60</v>
      </c>
      <c r="H19" s="115" t="s">
        <v>14</v>
      </c>
      <c r="I19" s="115" t="s">
        <v>15</v>
      </c>
      <c r="J19" s="115" t="s">
        <v>16</v>
      </c>
      <c r="K19" s="115" t="s">
        <v>17</v>
      </c>
      <c r="L19" s="115"/>
      <c r="M19" s="115"/>
      <c r="N19" s="115"/>
      <c r="O19" s="135"/>
      <c r="P19" s="115" t="s">
        <v>22</v>
      </c>
      <c r="Q19" s="115" t="s">
        <v>23</v>
      </c>
      <c r="R19" s="115" t="s">
        <v>24</v>
      </c>
      <c r="S19" s="115" t="s">
        <v>25</v>
      </c>
      <c r="T19" s="115" t="s">
        <v>26</v>
      </c>
      <c r="U19" s="115" t="s">
        <v>27</v>
      </c>
      <c r="V19" s="115" t="s">
        <v>28</v>
      </c>
      <c r="W19" s="115"/>
    </row>
    <row r="20" spans="1:24" x14ac:dyDescent="0.4">
      <c r="A20" s="46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spans="1:24" ht="15.75" customHeight="1" x14ac:dyDescent="0.4">
      <c r="A21" s="129" t="s">
        <v>61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</row>
    <row r="24" spans="1:24" x14ac:dyDescent="0.4">
      <c r="B24" s="43" t="s">
        <v>62</v>
      </c>
      <c r="C24" s="114" t="s">
        <v>63</v>
      </c>
      <c r="D24" s="114" t="s">
        <v>64</v>
      </c>
      <c r="E24" s="114" t="s">
        <v>65</v>
      </c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</row>
    <row r="25" spans="1:24" x14ac:dyDescent="0.4">
      <c r="B25" s="100" t="s">
        <v>66</v>
      </c>
      <c r="C25" s="97">
        <v>87.786666670000002</v>
      </c>
      <c r="D25" s="102">
        <v>1</v>
      </c>
      <c r="E25" s="95">
        <v>1</v>
      </c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</row>
    <row r="26" spans="1:24" x14ac:dyDescent="0.4">
      <c r="B26" s="100" t="s">
        <v>67</v>
      </c>
      <c r="C26" s="97">
        <v>86.64</v>
      </c>
      <c r="D26" s="102">
        <v>2</v>
      </c>
      <c r="E26" s="95">
        <v>0.92800000000000005</v>
      </c>
      <c r="F26" s="114" t="s">
        <v>68</v>
      </c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</row>
    <row r="27" spans="1:24" x14ac:dyDescent="0.4">
      <c r="B27" s="100" t="s">
        <v>69</v>
      </c>
      <c r="C27" s="97">
        <v>85.423333330000006</v>
      </c>
      <c r="D27" s="102">
        <v>3</v>
      </c>
      <c r="E27" s="95">
        <v>0.85699999999999998</v>
      </c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</row>
    <row r="28" spans="1:24" x14ac:dyDescent="0.4">
      <c r="B28" s="100" t="s">
        <v>70</v>
      </c>
      <c r="C28" s="97">
        <v>83.855000000000004</v>
      </c>
      <c r="D28" s="102">
        <v>4</v>
      </c>
      <c r="E28" s="95">
        <v>0.78500000000000003</v>
      </c>
      <c r="F28" s="114"/>
      <c r="G28" s="131" t="s">
        <v>71</v>
      </c>
      <c r="H28" s="131"/>
      <c r="I28" s="131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</row>
    <row r="29" spans="1:24" x14ac:dyDescent="0.4">
      <c r="B29" s="87" t="s">
        <v>72</v>
      </c>
      <c r="C29" s="99">
        <v>83.3</v>
      </c>
      <c r="D29" s="88">
        <v>5</v>
      </c>
      <c r="E29" s="89">
        <v>0.71399999999999997</v>
      </c>
      <c r="F29" s="114"/>
      <c r="G29" s="131"/>
      <c r="H29" s="131"/>
      <c r="I29" s="131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</row>
    <row r="30" spans="1:24" ht="12.75" customHeight="1" x14ac:dyDescent="0.4">
      <c r="B30" s="43" t="s">
        <v>73</v>
      </c>
      <c r="C30" s="97">
        <v>81.806250000000006</v>
      </c>
      <c r="D30" s="114">
        <v>6</v>
      </c>
      <c r="E30" s="86">
        <v>0.64200000000000002</v>
      </c>
      <c r="F30" s="114"/>
      <c r="G30" s="131"/>
      <c r="H30" s="131"/>
      <c r="I30" s="131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</row>
    <row r="31" spans="1:24" x14ac:dyDescent="0.4">
      <c r="B31" s="43" t="s">
        <v>74</v>
      </c>
      <c r="C31" s="97">
        <v>81.53</v>
      </c>
      <c r="D31" s="114">
        <v>7</v>
      </c>
      <c r="E31" s="86">
        <v>0.57099999999999995</v>
      </c>
      <c r="F31" s="114"/>
      <c r="G31" s="131"/>
      <c r="H31" s="131"/>
      <c r="I31" s="131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</row>
    <row r="32" spans="1:24" x14ac:dyDescent="0.4">
      <c r="B32" s="43" t="s">
        <v>75</v>
      </c>
      <c r="C32" s="97">
        <v>81.52</v>
      </c>
      <c r="D32" s="114">
        <v>7</v>
      </c>
      <c r="E32" s="86">
        <v>0.57110000000000005</v>
      </c>
      <c r="F32" s="114"/>
      <c r="G32" s="131"/>
      <c r="H32" s="131"/>
      <c r="I32" s="131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</row>
    <row r="33" spans="2:23" ht="18.75" customHeight="1" x14ac:dyDescent="0.4">
      <c r="B33" s="43" t="s">
        <v>76</v>
      </c>
      <c r="C33" s="97">
        <v>81</v>
      </c>
      <c r="D33" s="114">
        <v>8</v>
      </c>
      <c r="E33" s="86">
        <v>0.5</v>
      </c>
      <c r="F33" s="114"/>
      <c r="G33" s="131"/>
      <c r="H33" s="131"/>
      <c r="I33" s="131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</row>
    <row r="34" spans="2:23" x14ac:dyDescent="0.4">
      <c r="B34" s="41" t="s">
        <v>77</v>
      </c>
      <c r="C34" s="97">
        <v>80.433333329999996</v>
      </c>
      <c r="D34" s="114">
        <v>9</v>
      </c>
      <c r="E34" s="86">
        <v>0.42799999999999999</v>
      </c>
      <c r="F34" s="114"/>
      <c r="G34" s="131"/>
      <c r="H34" s="131"/>
      <c r="I34" s="131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</row>
    <row r="35" spans="2:23" ht="12.75" customHeight="1" x14ac:dyDescent="0.4">
      <c r="B35" s="43" t="s">
        <v>78</v>
      </c>
      <c r="C35" s="97">
        <v>80.314999999999998</v>
      </c>
      <c r="D35" s="114">
        <v>10</v>
      </c>
      <c r="E35" s="86">
        <v>0.35699999999999998</v>
      </c>
      <c r="F35" s="114"/>
      <c r="G35" s="131"/>
      <c r="H35" s="131"/>
      <c r="I35" s="131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</row>
    <row r="36" spans="2:23" ht="16.5" customHeight="1" x14ac:dyDescent="0.4">
      <c r="B36" s="87" t="s">
        <v>79</v>
      </c>
      <c r="C36" s="99">
        <v>79.353999999999999</v>
      </c>
      <c r="D36" s="88">
        <v>11</v>
      </c>
      <c r="E36" s="89">
        <v>0.28499999999999998</v>
      </c>
      <c r="F36" s="114"/>
      <c r="G36" s="131"/>
      <c r="H36" s="131"/>
      <c r="I36" s="131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</row>
    <row r="37" spans="2:23" x14ac:dyDescent="0.4">
      <c r="B37" s="100" t="s">
        <v>80</v>
      </c>
      <c r="C37" s="97">
        <v>76.672499999999999</v>
      </c>
      <c r="D37" s="102">
        <v>12</v>
      </c>
      <c r="E37" s="96">
        <v>0.214</v>
      </c>
      <c r="F37" s="114"/>
      <c r="G37" s="131"/>
      <c r="H37" s="131"/>
      <c r="I37" s="131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</row>
    <row r="38" spans="2:23" x14ac:dyDescent="0.4">
      <c r="B38" s="101" t="s">
        <v>81</v>
      </c>
      <c r="C38" s="98">
        <v>71.06</v>
      </c>
      <c r="D38" s="103">
        <v>13</v>
      </c>
      <c r="E38" s="96">
        <v>0</v>
      </c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</row>
    <row r="39" spans="2:23" x14ac:dyDescent="0.4">
      <c r="B39" s="100" t="s">
        <v>82</v>
      </c>
      <c r="C39" s="97">
        <v>71.06</v>
      </c>
      <c r="D39" s="102">
        <v>13</v>
      </c>
      <c r="E39" s="96">
        <v>0</v>
      </c>
      <c r="F39" s="114" t="s">
        <v>83</v>
      </c>
      <c r="G39" s="131" t="s">
        <v>84</v>
      </c>
      <c r="H39" s="131"/>
      <c r="I39" s="131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</row>
    <row r="40" spans="2:23" x14ac:dyDescent="0.4">
      <c r="B40" s="100" t="s">
        <v>85</v>
      </c>
      <c r="C40" s="97">
        <v>71.06</v>
      </c>
      <c r="D40" s="102">
        <v>13</v>
      </c>
      <c r="E40" s="96">
        <v>0</v>
      </c>
      <c r="F40" s="114"/>
      <c r="G40" s="131"/>
      <c r="H40" s="131"/>
      <c r="I40" s="131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</row>
    <row r="41" spans="2:23" x14ac:dyDescent="0.4">
      <c r="B41" s="41"/>
      <c r="C41" s="114"/>
      <c r="D41" s="114"/>
      <c r="E41" s="86"/>
      <c r="F41" s="114"/>
      <c r="G41" s="131"/>
      <c r="H41" s="131"/>
      <c r="I41" s="131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</row>
    <row r="42" spans="2:23" x14ac:dyDescent="0.4">
      <c r="C42" s="114"/>
      <c r="D42" s="114"/>
      <c r="E42" s="86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</row>
    <row r="49" spans="2:23" x14ac:dyDescent="0.4"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</row>
    <row r="50" spans="2:23" x14ac:dyDescent="0.4"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</row>
    <row r="51" spans="2:23" x14ac:dyDescent="0.4">
      <c r="B51" s="41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</row>
  </sheetData>
  <mergeCells count="19">
    <mergeCell ref="A1:W1"/>
    <mergeCell ref="S18:V18"/>
    <mergeCell ref="B20:L20"/>
    <mergeCell ref="M20:W20"/>
    <mergeCell ref="B18:B19"/>
    <mergeCell ref="C18:D18"/>
    <mergeCell ref="E18:G18"/>
    <mergeCell ref="H18:K18"/>
    <mergeCell ref="O18:O19"/>
    <mergeCell ref="P18:R18"/>
    <mergeCell ref="S2:V2"/>
    <mergeCell ref="C2:D2"/>
    <mergeCell ref="E2:G2"/>
    <mergeCell ref="H2:K2"/>
    <mergeCell ref="P2:R2"/>
    <mergeCell ref="A21:W21"/>
    <mergeCell ref="A18:A19"/>
    <mergeCell ref="G28:I37"/>
    <mergeCell ref="G39:I41"/>
  </mergeCells>
  <hyperlinks>
    <hyperlink ref="A21" r:id="rId1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12" zoomScale="112" zoomScaleNormal="112" workbookViewId="0">
      <selection activeCell="E3" sqref="E3"/>
    </sheetView>
  </sheetViews>
  <sheetFormatPr defaultColWidth="9.1328125" defaultRowHeight="13.15" x14ac:dyDescent="0.4"/>
  <cols>
    <col min="1" max="1" width="3.265625" style="45" customWidth="1"/>
    <col min="2" max="2" width="15.1328125" style="43" customWidth="1"/>
    <col min="3" max="7" width="11.73046875" style="56" customWidth="1"/>
    <col min="8" max="8" width="12.3984375" style="45" customWidth="1"/>
    <col min="9" max="9" width="3.59765625" style="45" customWidth="1"/>
    <col min="10" max="16384" width="9.1328125" style="45"/>
  </cols>
  <sheetData>
    <row r="1" spans="1:9" ht="15" customHeight="1" x14ac:dyDescent="0.4">
      <c r="A1" s="132" t="s">
        <v>0</v>
      </c>
      <c r="B1" s="132"/>
      <c r="C1" s="132"/>
      <c r="D1" s="132"/>
      <c r="E1" s="132"/>
      <c r="F1" s="132"/>
      <c r="G1" s="132"/>
      <c r="H1" s="132"/>
      <c r="I1" s="132"/>
    </row>
    <row r="2" spans="1:9" s="49" customFormat="1" ht="24" customHeight="1" x14ac:dyDescent="0.4">
      <c r="B2" s="117" t="s">
        <v>1</v>
      </c>
      <c r="C2" s="128" t="s">
        <v>2</v>
      </c>
      <c r="D2" s="128"/>
      <c r="E2" s="128" t="s">
        <v>3</v>
      </c>
      <c r="F2" s="128"/>
      <c r="G2" s="128"/>
      <c r="H2" s="57" t="s">
        <v>8</v>
      </c>
    </row>
    <row r="3" spans="1:9" s="44" customFormat="1" ht="52.5" customHeight="1" x14ac:dyDescent="0.4">
      <c r="B3" s="50" t="s">
        <v>5</v>
      </c>
      <c r="C3" s="50" t="s">
        <v>9</v>
      </c>
      <c r="D3" s="50" t="s">
        <v>10</v>
      </c>
      <c r="E3" s="50" t="s">
        <v>11</v>
      </c>
      <c r="F3" s="50" t="s">
        <v>12</v>
      </c>
      <c r="G3" s="50" t="s">
        <v>13</v>
      </c>
      <c r="H3" s="51" t="s">
        <v>29</v>
      </c>
    </row>
    <row r="4" spans="1:9" ht="39.75" customHeight="1" x14ac:dyDescent="0.4">
      <c r="A4" s="52" t="s">
        <v>30</v>
      </c>
      <c r="B4" s="53" t="s">
        <v>31</v>
      </c>
      <c r="C4" s="58">
        <v>86.64</v>
      </c>
      <c r="D4" s="58"/>
      <c r="E4" s="58"/>
      <c r="F4" s="58"/>
      <c r="G4" s="58"/>
      <c r="H4" s="59">
        <v>86.64</v>
      </c>
    </row>
    <row r="5" spans="1:9" ht="42.75" customHeight="1" x14ac:dyDescent="0.4">
      <c r="A5" s="34" t="s">
        <v>32</v>
      </c>
      <c r="B5" s="35" t="s">
        <v>33</v>
      </c>
      <c r="C5" s="60"/>
      <c r="D5" s="60">
        <v>82.59</v>
      </c>
      <c r="E5" s="60"/>
      <c r="F5" s="60"/>
      <c r="G5" s="60"/>
      <c r="H5" s="65">
        <v>82.590000000000018</v>
      </c>
    </row>
    <row r="6" spans="1:9" ht="41.25" customHeight="1" x14ac:dyDescent="0.4">
      <c r="A6" s="54" t="s">
        <v>34</v>
      </c>
      <c r="B6" s="53" t="s">
        <v>35</v>
      </c>
      <c r="C6" s="58">
        <v>79.150000000000006</v>
      </c>
      <c r="D6" s="58">
        <v>79.150000000000006</v>
      </c>
      <c r="E6" s="58"/>
      <c r="F6" s="58"/>
      <c r="G6" s="58"/>
      <c r="H6" s="64">
        <v>79.149999999999991</v>
      </c>
    </row>
    <row r="7" spans="1:9" ht="41.25" customHeight="1" x14ac:dyDescent="0.4">
      <c r="A7" s="34" t="s">
        <v>36</v>
      </c>
      <c r="B7" s="35" t="s">
        <v>37</v>
      </c>
      <c r="C7" s="60">
        <v>71.87</v>
      </c>
      <c r="D7" s="60"/>
      <c r="E7" s="60"/>
      <c r="F7" s="60"/>
      <c r="G7" s="60"/>
      <c r="H7" s="65">
        <v>71.87</v>
      </c>
    </row>
    <row r="8" spans="1:9" ht="64.5" customHeight="1" x14ac:dyDescent="0.4">
      <c r="A8" s="54" t="s">
        <v>39</v>
      </c>
      <c r="B8" s="53" t="s">
        <v>40</v>
      </c>
      <c r="C8" s="58"/>
      <c r="D8" s="58"/>
      <c r="E8" s="58"/>
      <c r="F8" s="58"/>
      <c r="G8" s="58"/>
      <c r="H8" s="64">
        <v>73.069999999999993</v>
      </c>
    </row>
    <row r="9" spans="1:9" ht="53.25" customHeight="1" x14ac:dyDescent="0.4">
      <c r="A9" s="34" t="s">
        <v>41</v>
      </c>
      <c r="B9" s="35" t="s">
        <v>42</v>
      </c>
      <c r="C9" s="60"/>
      <c r="D9" s="60"/>
      <c r="E9" s="60"/>
      <c r="F9" s="60"/>
      <c r="G9" s="60"/>
      <c r="H9" s="65">
        <v>87.45</v>
      </c>
    </row>
    <row r="10" spans="1:9" ht="64.5" customHeight="1" x14ac:dyDescent="0.4">
      <c r="A10" s="54" t="s">
        <v>43</v>
      </c>
      <c r="B10" s="53" t="s">
        <v>44</v>
      </c>
      <c r="C10" s="58"/>
      <c r="D10" s="58"/>
      <c r="E10" s="58"/>
      <c r="F10" s="58"/>
      <c r="G10" s="58"/>
      <c r="H10" s="64">
        <v>75.31</v>
      </c>
    </row>
    <row r="11" spans="1:9" ht="39.75" customHeight="1" x14ac:dyDescent="0.4">
      <c r="A11" s="34" t="s">
        <v>45</v>
      </c>
      <c r="B11" s="53" t="s">
        <v>46</v>
      </c>
      <c r="C11" s="58"/>
      <c r="D11" s="58"/>
      <c r="E11" s="58"/>
      <c r="F11" s="58"/>
      <c r="G11" s="58"/>
      <c r="H11" s="64">
        <v>81.17</v>
      </c>
    </row>
    <row r="12" spans="1:9" ht="64.5" customHeight="1" x14ac:dyDescent="0.4">
      <c r="A12" s="54" t="s">
        <v>47</v>
      </c>
      <c r="B12" s="35" t="s">
        <v>48</v>
      </c>
      <c r="C12" s="60"/>
      <c r="D12" s="60"/>
      <c r="E12" s="60">
        <v>71.06</v>
      </c>
      <c r="F12" s="60">
        <v>71.06</v>
      </c>
      <c r="G12" s="60">
        <v>71.06</v>
      </c>
      <c r="H12" s="65">
        <v>71.06</v>
      </c>
    </row>
    <row r="13" spans="1:9" ht="49.5" customHeight="1" x14ac:dyDescent="0.4">
      <c r="A13" s="34" t="s">
        <v>49</v>
      </c>
      <c r="B13" s="53" t="s">
        <v>50</v>
      </c>
      <c r="C13" s="58"/>
      <c r="D13" s="58">
        <v>85.42</v>
      </c>
      <c r="E13" s="58"/>
      <c r="F13" s="58"/>
      <c r="G13" s="58"/>
      <c r="H13" s="64">
        <v>85.42</v>
      </c>
    </row>
    <row r="14" spans="1:9" ht="45" customHeight="1" x14ac:dyDescent="0.4">
      <c r="A14" s="54">
        <v>86.64</v>
      </c>
      <c r="B14" s="35" t="s">
        <v>51</v>
      </c>
      <c r="C14" s="60">
        <v>88.46</v>
      </c>
      <c r="D14" s="60"/>
      <c r="E14" s="60"/>
      <c r="F14" s="60"/>
      <c r="G14" s="60"/>
      <c r="H14" s="65">
        <v>88.46</v>
      </c>
    </row>
    <row r="15" spans="1:9" ht="42" customHeight="1" x14ac:dyDescent="0.4">
      <c r="A15" s="34" t="s">
        <v>53</v>
      </c>
      <c r="B15" s="55" t="s">
        <v>54</v>
      </c>
      <c r="C15" s="62"/>
      <c r="D15" s="62">
        <v>88.26</v>
      </c>
      <c r="E15" s="62"/>
      <c r="F15" s="62"/>
      <c r="G15" s="62"/>
      <c r="H15" s="67">
        <v>88.26</v>
      </c>
    </row>
    <row r="16" spans="1:9" s="44" customFormat="1" ht="17.25" customHeight="1" x14ac:dyDescent="0.4">
      <c r="B16" s="44" t="s">
        <v>55</v>
      </c>
      <c r="C16" s="81">
        <f>AVERAGE(C4:C15)</f>
        <v>81.53</v>
      </c>
      <c r="D16" s="81">
        <f t="shared" ref="D16:H16" si="0">AVERAGE(D4:D15)</f>
        <v>83.855000000000004</v>
      </c>
      <c r="E16" s="81">
        <f t="shared" si="0"/>
        <v>71.06</v>
      </c>
      <c r="F16" s="81">
        <f t="shared" si="0"/>
        <v>71.06</v>
      </c>
      <c r="G16" s="81">
        <f t="shared" si="0"/>
        <v>71.06</v>
      </c>
      <c r="H16" s="81">
        <f t="shared" si="0"/>
        <v>80.870833333333323</v>
      </c>
    </row>
    <row r="17" spans="1:8" ht="12.75" customHeight="1" x14ac:dyDescent="0.4">
      <c r="A17" s="130"/>
      <c r="B17" s="136" t="s">
        <v>5</v>
      </c>
      <c r="C17" s="133" t="s">
        <v>2</v>
      </c>
      <c r="D17" s="133"/>
      <c r="E17" s="140" t="s">
        <v>3</v>
      </c>
      <c r="F17" s="141"/>
      <c r="G17" s="141"/>
      <c r="H17" s="46"/>
    </row>
    <row r="18" spans="1:8" ht="28.5" customHeight="1" x14ac:dyDescent="0.4">
      <c r="A18" s="130"/>
      <c r="B18" s="136"/>
      <c r="C18" s="115" t="s">
        <v>9</v>
      </c>
      <c r="D18" s="115" t="s">
        <v>57</v>
      </c>
      <c r="E18" s="115" t="s">
        <v>58</v>
      </c>
      <c r="F18" s="115" t="s">
        <v>59</v>
      </c>
      <c r="G18" s="119" t="s">
        <v>60</v>
      </c>
      <c r="H18" s="46"/>
    </row>
    <row r="19" spans="1:8" ht="25.5" customHeight="1" x14ac:dyDescent="0.4">
      <c r="A19" s="137" t="s">
        <v>61</v>
      </c>
      <c r="B19" s="138"/>
      <c r="C19" s="138"/>
      <c r="D19" s="138"/>
      <c r="E19" s="138"/>
      <c r="F19" s="138"/>
      <c r="G19" s="138"/>
      <c r="H19" s="139"/>
    </row>
    <row r="32" spans="1:8" x14ac:dyDescent="0.4">
      <c r="B32" s="41"/>
      <c r="C32" s="114"/>
      <c r="D32" s="114"/>
      <c r="E32" s="114"/>
      <c r="F32" s="114"/>
      <c r="G32" s="114"/>
    </row>
    <row r="39" spans="2:2" x14ac:dyDescent="0.4">
      <c r="B39" s="41"/>
    </row>
    <row r="49" spans="2:2" x14ac:dyDescent="0.4">
      <c r="B49" s="41"/>
    </row>
  </sheetData>
  <mergeCells count="8">
    <mergeCell ref="C2:D2"/>
    <mergeCell ref="E2:G2"/>
    <mergeCell ref="A1:I1"/>
    <mergeCell ref="A19:H19"/>
    <mergeCell ref="A17:A18"/>
    <mergeCell ref="B17:B18"/>
    <mergeCell ref="C17:D17"/>
    <mergeCell ref="E17:G17"/>
  </mergeCells>
  <hyperlinks>
    <hyperlink ref="A19" r:id="rId1"/>
  </hyperlinks>
  <printOptions horizontalCentered="1" gridLines="1"/>
  <pageMargins left="0.7" right="0.7" top="0.75" bottom="0.75" header="0.3" footer="0.3"/>
  <pageSetup paperSize="150" scale="80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V16" workbookViewId="0">
      <selection activeCell="E16" sqref="E16"/>
    </sheetView>
  </sheetViews>
  <sheetFormatPr defaultColWidth="9.1328125" defaultRowHeight="13.15" x14ac:dyDescent="0.4"/>
  <cols>
    <col min="1" max="1" width="3.265625" style="45" customWidth="1"/>
    <col min="2" max="2" width="15.1328125" style="43" customWidth="1"/>
    <col min="3" max="6" width="11.73046875" style="56" customWidth="1"/>
    <col min="7" max="10" width="11.73046875" style="56" hidden="1" customWidth="1"/>
    <col min="11" max="13" width="11.73046875" style="56" customWidth="1"/>
    <col min="14" max="14" width="10.73046875" style="45" customWidth="1"/>
    <col min="15" max="16384" width="9.1328125" style="45"/>
  </cols>
  <sheetData>
    <row r="1" spans="1:14" ht="15" customHeight="1" x14ac:dyDescent="0.4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s="49" customFormat="1" ht="24" customHeight="1" x14ac:dyDescent="0.4">
      <c r="B2" s="117" t="s">
        <v>1</v>
      </c>
      <c r="C2" s="128" t="s">
        <v>4</v>
      </c>
      <c r="D2" s="128"/>
      <c r="E2" s="128"/>
      <c r="F2" s="128"/>
      <c r="G2" s="117"/>
      <c r="H2" s="117"/>
      <c r="I2" s="117"/>
      <c r="J2" s="117" t="s">
        <v>5</v>
      </c>
      <c r="K2" s="128" t="s">
        <v>6</v>
      </c>
      <c r="L2" s="128"/>
      <c r="M2" s="128"/>
      <c r="N2" s="57" t="s">
        <v>8</v>
      </c>
    </row>
    <row r="3" spans="1:14" s="44" customFormat="1" ht="54" customHeight="1" x14ac:dyDescent="0.4">
      <c r="A3" s="79"/>
      <c r="B3" s="50" t="s">
        <v>5</v>
      </c>
      <c r="C3" s="50" t="s">
        <v>14</v>
      </c>
      <c r="D3" s="50" t="s">
        <v>15</v>
      </c>
      <c r="E3" s="50" t="s">
        <v>16</v>
      </c>
      <c r="F3" s="50" t="s">
        <v>17</v>
      </c>
      <c r="G3" s="50" t="s">
        <v>18</v>
      </c>
      <c r="H3" s="50" t="s">
        <v>19</v>
      </c>
      <c r="I3" s="50" t="s">
        <v>20</v>
      </c>
      <c r="J3" s="50" t="s">
        <v>21</v>
      </c>
      <c r="K3" s="50" t="s">
        <v>22</v>
      </c>
      <c r="L3" s="50" t="s">
        <v>23</v>
      </c>
      <c r="M3" s="50" t="s">
        <v>24</v>
      </c>
      <c r="N3" s="51" t="s">
        <v>29</v>
      </c>
    </row>
    <row r="4" spans="1:14" ht="39.75" customHeight="1" x14ac:dyDescent="0.4">
      <c r="A4" s="52" t="s">
        <v>30</v>
      </c>
      <c r="B4" s="53" t="s">
        <v>31</v>
      </c>
      <c r="C4" s="58">
        <v>86.64</v>
      </c>
      <c r="D4" s="58">
        <v>86.64</v>
      </c>
      <c r="E4" s="58"/>
      <c r="F4" s="58">
        <v>86.64</v>
      </c>
      <c r="G4" s="58"/>
      <c r="H4" s="58"/>
      <c r="I4" s="58" t="s">
        <v>30</v>
      </c>
      <c r="J4" s="58" t="s">
        <v>31</v>
      </c>
      <c r="K4" s="58">
        <v>86.64</v>
      </c>
      <c r="L4" s="58">
        <v>86.64</v>
      </c>
      <c r="M4" s="58"/>
      <c r="N4" s="64">
        <v>86.64</v>
      </c>
    </row>
    <row r="5" spans="1:14" ht="42.75" customHeight="1" x14ac:dyDescent="0.4">
      <c r="A5" s="34" t="s">
        <v>32</v>
      </c>
      <c r="B5" s="35" t="s">
        <v>33</v>
      </c>
      <c r="C5" s="60"/>
      <c r="D5" s="60">
        <v>82.59</v>
      </c>
      <c r="E5" s="60"/>
      <c r="F5" s="60"/>
      <c r="G5" s="60"/>
      <c r="H5" s="60"/>
      <c r="I5" s="60" t="s">
        <v>32</v>
      </c>
      <c r="J5" s="60" t="s">
        <v>33</v>
      </c>
      <c r="K5" s="60"/>
      <c r="L5" s="60"/>
      <c r="M5" s="60">
        <v>82.59</v>
      </c>
      <c r="N5" s="65">
        <v>82.590000000000018</v>
      </c>
    </row>
    <row r="6" spans="1:14" ht="45" customHeight="1" x14ac:dyDescent="0.4">
      <c r="A6" s="54" t="s">
        <v>34</v>
      </c>
      <c r="B6" s="53" t="s">
        <v>35</v>
      </c>
      <c r="C6" s="58">
        <v>79.150000000000006</v>
      </c>
      <c r="D6" s="58"/>
      <c r="E6" s="58">
        <v>79.150000000000006</v>
      </c>
      <c r="F6" s="58"/>
      <c r="G6" s="58"/>
      <c r="H6" s="58"/>
      <c r="I6" s="58" t="s">
        <v>34</v>
      </c>
      <c r="J6" s="58" t="s">
        <v>35</v>
      </c>
      <c r="K6" s="58"/>
      <c r="L6" s="58"/>
      <c r="M6" s="58">
        <v>79.150000000000006</v>
      </c>
      <c r="N6" s="64">
        <v>79.149999999999991</v>
      </c>
    </row>
    <row r="7" spans="1:14" ht="41.25" customHeight="1" x14ac:dyDescent="0.4">
      <c r="A7" s="34" t="s">
        <v>36</v>
      </c>
      <c r="B7" s="35" t="s">
        <v>37</v>
      </c>
      <c r="C7" s="60">
        <v>71.87</v>
      </c>
      <c r="D7" s="60"/>
      <c r="E7" s="60"/>
      <c r="F7" s="60"/>
      <c r="G7" s="60"/>
      <c r="H7" s="60"/>
      <c r="I7" s="60" t="s">
        <v>36</v>
      </c>
      <c r="J7" s="60" t="s">
        <v>38</v>
      </c>
      <c r="K7" s="60"/>
      <c r="L7" s="60"/>
      <c r="M7" s="60"/>
      <c r="N7" s="65">
        <v>71.87</v>
      </c>
    </row>
    <row r="8" spans="1:14" ht="64.5" customHeight="1" x14ac:dyDescent="0.4">
      <c r="A8" s="54" t="s">
        <v>39</v>
      </c>
      <c r="B8" s="53" t="s">
        <v>40</v>
      </c>
      <c r="C8" s="58"/>
      <c r="D8" s="58"/>
      <c r="E8" s="58"/>
      <c r="F8" s="58"/>
      <c r="G8" s="58"/>
      <c r="H8" s="58"/>
      <c r="I8" s="58" t="s">
        <v>39</v>
      </c>
      <c r="J8" s="58" t="s">
        <v>40</v>
      </c>
      <c r="K8" s="58"/>
      <c r="L8" s="58"/>
      <c r="M8" s="58"/>
      <c r="N8" s="64">
        <v>73.069999999999993</v>
      </c>
    </row>
    <row r="9" spans="1:14" ht="53.25" customHeight="1" x14ac:dyDescent="0.4">
      <c r="A9" s="34" t="s">
        <v>41</v>
      </c>
      <c r="B9" s="35" t="s">
        <v>42</v>
      </c>
      <c r="C9" s="60"/>
      <c r="D9" s="60"/>
      <c r="E9" s="60"/>
      <c r="F9" s="60"/>
      <c r="G9" s="60"/>
      <c r="H9" s="60"/>
      <c r="I9" s="60" t="s">
        <v>41</v>
      </c>
      <c r="J9" s="60" t="s">
        <v>42</v>
      </c>
      <c r="K9" s="60"/>
      <c r="L9" s="60"/>
      <c r="M9" s="60"/>
      <c r="N9" s="65">
        <v>87.45</v>
      </c>
    </row>
    <row r="10" spans="1:14" ht="76.5" customHeight="1" x14ac:dyDescent="0.4">
      <c r="A10" s="54" t="s">
        <v>43</v>
      </c>
      <c r="B10" s="53" t="s">
        <v>44</v>
      </c>
      <c r="C10" s="58">
        <v>75.31</v>
      </c>
      <c r="D10" s="58">
        <v>75.31</v>
      </c>
      <c r="E10" s="58">
        <v>75.31</v>
      </c>
      <c r="F10" s="58"/>
      <c r="G10" s="58"/>
      <c r="H10" s="58"/>
      <c r="I10" s="58" t="s">
        <v>43</v>
      </c>
      <c r="J10" s="58" t="s">
        <v>44</v>
      </c>
      <c r="K10" s="58"/>
      <c r="L10" s="58"/>
      <c r="M10" s="58"/>
      <c r="N10" s="64">
        <v>75.31</v>
      </c>
    </row>
    <row r="11" spans="1:14" ht="43.5" customHeight="1" x14ac:dyDescent="0.4">
      <c r="A11" s="34" t="s">
        <v>45</v>
      </c>
      <c r="B11" s="53" t="s">
        <v>46</v>
      </c>
      <c r="C11" s="58">
        <v>81.17</v>
      </c>
      <c r="D11" s="58">
        <v>81.17</v>
      </c>
      <c r="E11" s="58">
        <v>81.17</v>
      </c>
      <c r="F11" s="58"/>
      <c r="G11" s="58"/>
      <c r="H11" s="58"/>
      <c r="I11" s="58" t="s">
        <v>45</v>
      </c>
      <c r="J11" s="58" t="s">
        <v>46</v>
      </c>
      <c r="K11" s="58"/>
      <c r="L11" s="58">
        <v>81.17</v>
      </c>
      <c r="M11" s="58"/>
      <c r="N11" s="64">
        <v>81.17</v>
      </c>
    </row>
    <row r="12" spans="1:14" ht="64.5" customHeight="1" x14ac:dyDescent="0.4">
      <c r="A12" s="54" t="s">
        <v>47</v>
      </c>
      <c r="B12" s="35" t="s">
        <v>48</v>
      </c>
      <c r="C12" s="60"/>
      <c r="D12" s="60">
        <v>71.06</v>
      </c>
      <c r="E12" s="60">
        <v>71.06</v>
      </c>
      <c r="F12" s="60"/>
      <c r="G12" s="60"/>
      <c r="H12" s="60"/>
      <c r="I12" s="60" t="s">
        <v>47</v>
      </c>
      <c r="J12" s="60" t="s">
        <v>48</v>
      </c>
      <c r="K12" s="60"/>
      <c r="L12" s="60"/>
      <c r="M12" s="60">
        <v>71.06</v>
      </c>
      <c r="N12" s="65">
        <v>71.06</v>
      </c>
    </row>
    <row r="13" spans="1:14" ht="49.5" customHeight="1" x14ac:dyDescent="0.4">
      <c r="A13" s="34" t="s">
        <v>49</v>
      </c>
      <c r="B13" s="53" t="s">
        <v>50</v>
      </c>
      <c r="C13" s="58"/>
      <c r="D13" s="58"/>
      <c r="E13" s="58"/>
      <c r="F13" s="58"/>
      <c r="G13" s="58"/>
      <c r="H13" s="58"/>
      <c r="I13" s="58" t="s">
        <v>49</v>
      </c>
      <c r="J13" s="58" t="s">
        <v>50</v>
      </c>
      <c r="K13" s="58"/>
      <c r="L13" s="58"/>
      <c r="M13" s="58"/>
      <c r="N13" s="64">
        <v>85.42</v>
      </c>
    </row>
    <row r="14" spans="1:14" ht="45" customHeight="1" x14ac:dyDescent="0.4">
      <c r="A14" s="54">
        <v>86.64</v>
      </c>
      <c r="B14" s="35" t="s">
        <v>51</v>
      </c>
      <c r="C14" s="60">
        <v>88.46</v>
      </c>
      <c r="D14" s="60"/>
      <c r="E14" s="60"/>
      <c r="F14" s="60"/>
      <c r="G14" s="60"/>
      <c r="H14" s="60"/>
      <c r="I14" s="60" t="s">
        <v>52</v>
      </c>
      <c r="J14" s="60" t="s">
        <v>51</v>
      </c>
      <c r="K14" s="60">
        <v>88.46</v>
      </c>
      <c r="L14" s="60">
        <v>88.46</v>
      </c>
      <c r="M14" s="60">
        <v>88.46</v>
      </c>
      <c r="N14" s="65">
        <v>88.46</v>
      </c>
    </row>
    <row r="15" spans="1:14" ht="42" customHeight="1" x14ac:dyDescent="0.4">
      <c r="A15" s="34" t="s">
        <v>53</v>
      </c>
      <c r="B15" s="55" t="s">
        <v>54</v>
      </c>
      <c r="C15" s="62"/>
      <c r="D15" s="62"/>
      <c r="E15" s="62"/>
      <c r="F15" s="62"/>
      <c r="G15" s="62"/>
      <c r="H15" s="62"/>
      <c r="I15" s="62" t="s">
        <v>53</v>
      </c>
      <c r="J15" s="62" t="s">
        <v>54</v>
      </c>
      <c r="K15" s="62">
        <v>88.26</v>
      </c>
      <c r="L15" s="62"/>
      <c r="M15" s="62"/>
      <c r="N15" s="67">
        <v>88.26</v>
      </c>
    </row>
    <row r="16" spans="1:14" s="44" customFormat="1" ht="17.25" customHeight="1" x14ac:dyDescent="0.4">
      <c r="B16" s="44" t="s">
        <v>55</v>
      </c>
      <c r="C16" s="81">
        <f>AVERAGE(C4:C15)</f>
        <v>80.433333333333337</v>
      </c>
      <c r="D16" s="81">
        <f t="shared" ref="D16:M16" si="0">AVERAGE(D4:D15)</f>
        <v>79.354000000000013</v>
      </c>
      <c r="E16" s="81">
        <f t="shared" si="0"/>
        <v>76.672499999999999</v>
      </c>
      <c r="F16" s="81">
        <f t="shared" si="0"/>
        <v>86.64</v>
      </c>
      <c r="G16" s="81" t="e">
        <f t="shared" si="0"/>
        <v>#DIV/0!</v>
      </c>
      <c r="H16" s="81" t="e">
        <f t="shared" si="0"/>
        <v>#DIV/0!</v>
      </c>
      <c r="I16" s="81" t="e">
        <f t="shared" si="0"/>
        <v>#DIV/0!</v>
      </c>
      <c r="J16" s="81" t="e">
        <f t="shared" si="0"/>
        <v>#DIV/0!</v>
      </c>
      <c r="K16" s="81">
        <f t="shared" si="0"/>
        <v>87.786666666666676</v>
      </c>
      <c r="L16" s="81">
        <f t="shared" si="0"/>
        <v>85.423333333333332</v>
      </c>
      <c r="M16" s="81">
        <f t="shared" si="0"/>
        <v>80.314999999999998</v>
      </c>
      <c r="N16" s="81" t="s">
        <v>86</v>
      </c>
    </row>
    <row r="17" spans="1:14" ht="12.75" customHeight="1" x14ac:dyDescent="0.4">
      <c r="A17" s="130"/>
      <c r="B17" s="136" t="s">
        <v>5</v>
      </c>
      <c r="C17" s="133" t="s">
        <v>4</v>
      </c>
      <c r="D17" s="133"/>
      <c r="E17" s="133"/>
      <c r="F17" s="133"/>
      <c r="G17" s="115"/>
      <c r="H17" s="115"/>
      <c r="I17" s="115"/>
      <c r="J17" s="135" t="s">
        <v>5</v>
      </c>
      <c r="K17" s="140" t="s">
        <v>6</v>
      </c>
      <c r="L17" s="141"/>
      <c r="M17" s="142"/>
      <c r="N17" s="46"/>
    </row>
    <row r="18" spans="1:14" ht="26.25" x14ac:dyDescent="0.4">
      <c r="A18" s="130"/>
      <c r="B18" s="136"/>
      <c r="C18" s="115" t="s">
        <v>14</v>
      </c>
      <c r="D18" s="115" t="s">
        <v>15</v>
      </c>
      <c r="E18" s="115" t="s">
        <v>16</v>
      </c>
      <c r="F18" s="115" t="s">
        <v>17</v>
      </c>
      <c r="G18" s="115"/>
      <c r="H18" s="115"/>
      <c r="I18" s="115"/>
      <c r="J18" s="135"/>
      <c r="K18" s="115" t="s">
        <v>22</v>
      </c>
      <c r="L18" s="115" t="s">
        <v>23</v>
      </c>
      <c r="M18" s="115" t="s">
        <v>24</v>
      </c>
      <c r="N18" s="46"/>
    </row>
    <row r="19" spans="1:14" ht="15.75" customHeight="1" x14ac:dyDescent="0.4">
      <c r="A19" s="137" t="s">
        <v>61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9"/>
    </row>
    <row r="32" spans="1:14" x14ac:dyDescent="0.4">
      <c r="B32" s="41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</row>
    <row r="39" spans="2:2" x14ac:dyDescent="0.4">
      <c r="B39" s="41"/>
    </row>
    <row r="49" spans="2:2" x14ac:dyDescent="0.4">
      <c r="B49" s="41"/>
    </row>
  </sheetData>
  <mergeCells count="9">
    <mergeCell ref="A1:N1"/>
    <mergeCell ref="J17:J18"/>
    <mergeCell ref="K17:M17"/>
    <mergeCell ref="A19:N19"/>
    <mergeCell ref="A17:A18"/>
    <mergeCell ref="B17:B18"/>
    <mergeCell ref="C17:F17"/>
    <mergeCell ref="C2:F2"/>
    <mergeCell ref="K2:M2"/>
  </mergeCells>
  <hyperlinks>
    <hyperlink ref="A19" r:id="rId1"/>
  </hyperlinks>
  <printOptions horizontalCentered="1" gridLines="1"/>
  <pageMargins left="0.7" right="0.7" top="0.75" bottom="0.75" header="0.3" footer="0.3"/>
  <pageSetup paperSize="150" scale="80"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C16" sqref="C16:G16"/>
    </sheetView>
  </sheetViews>
  <sheetFormatPr defaultColWidth="9.1328125" defaultRowHeight="13.15" x14ac:dyDescent="0.4"/>
  <cols>
    <col min="1" max="1" width="3.265625" style="45" customWidth="1"/>
    <col min="2" max="2" width="15.1328125" style="43" customWidth="1"/>
    <col min="3" max="7" width="11.73046875" style="56" customWidth="1"/>
    <col min="8" max="16384" width="9.1328125" style="45"/>
  </cols>
  <sheetData>
    <row r="1" spans="1:7" ht="27" customHeight="1" x14ac:dyDescent="0.4">
      <c r="A1" s="143" t="s">
        <v>0</v>
      </c>
      <c r="B1" s="143"/>
      <c r="C1" s="143"/>
      <c r="D1" s="143"/>
      <c r="E1" s="143"/>
      <c r="F1" s="143"/>
      <c r="G1" s="143"/>
    </row>
    <row r="2" spans="1:7" s="49" customFormat="1" ht="24" customHeight="1" x14ac:dyDescent="0.4">
      <c r="B2" s="117" t="s">
        <v>1</v>
      </c>
      <c r="C2" s="128" t="s">
        <v>7</v>
      </c>
      <c r="D2" s="128"/>
      <c r="E2" s="128"/>
      <c r="F2" s="128"/>
      <c r="G2" s="117" t="s">
        <v>8</v>
      </c>
    </row>
    <row r="3" spans="1:7" s="44" customFormat="1" ht="30" customHeight="1" x14ac:dyDescent="0.4">
      <c r="B3" s="50" t="s">
        <v>5</v>
      </c>
      <c r="C3" s="50" t="s">
        <v>25</v>
      </c>
      <c r="D3" s="50" t="s">
        <v>26</v>
      </c>
      <c r="E3" s="50" t="s">
        <v>27</v>
      </c>
      <c r="F3" s="50" t="s">
        <v>28</v>
      </c>
      <c r="G3" s="51" t="s">
        <v>29</v>
      </c>
    </row>
    <row r="4" spans="1:7" ht="39.75" customHeight="1" x14ac:dyDescent="0.4">
      <c r="A4" s="52" t="s">
        <v>30</v>
      </c>
      <c r="B4" s="53" t="s">
        <v>31</v>
      </c>
      <c r="C4" s="58">
        <v>86.64</v>
      </c>
      <c r="D4" s="58"/>
      <c r="E4" s="58">
        <v>86.64</v>
      </c>
      <c r="F4" s="58">
        <v>86.64</v>
      </c>
      <c r="G4" s="59">
        <v>86.64</v>
      </c>
    </row>
    <row r="5" spans="1:7" ht="42.75" customHeight="1" x14ac:dyDescent="0.4">
      <c r="A5" s="34" t="s">
        <v>32</v>
      </c>
      <c r="B5" s="35" t="s">
        <v>33</v>
      </c>
      <c r="C5" s="60">
        <v>82.59</v>
      </c>
      <c r="D5" s="60"/>
      <c r="E5" s="60">
        <v>82.59</v>
      </c>
      <c r="F5" s="60">
        <v>82.59</v>
      </c>
      <c r="G5" s="61">
        <v>82.590000000000018</v>
      </c>
    </row>
    <row r="6" spans="1:7" ht="45" customHeight="1" x14ac:dyDescent="0.4">
      <c r="A6" s="54" t="s">
        <v>34</v>
      </c>
      <c r="B6" s="53" t="s">
        <v>35</v>
      </c>
      <c r="C6" s="58">
        <v>79.150000000000006</v>
      </c>
      <c r="D6" s="58">
        <v>79.150000000000006</v>
      </c>
      <c r="E6" s="58">
        <v>79.150000000000006</v>
      </c>
      <c r="F6" s="58">
        <v>79.150000000000006</v>
      </c>
      <c r="G6" s="59">
        <v>79.149999999999991</v>
      </c>
    </row>
    <row r="7" spans="1:7" ht="41.25" customHeight="1" x14ac:dyDescent="0.4">
      <c r="A7" s="34" t="s">
        <v>36</v>
      </c>
      <c r="B7" s="35" t="s">
        <v>37</v>
      </c>
      <c r="C7" s="60">
        <v>71.87</v>
      </c>
      <c r="D7" s="60"/>
      <c r="E7" s="60">
        <v>71.87</v>
      </c>
      <c r="F7" s="60"/>
      <c r="G7" s="61">
        <v>71.87</v>
      </c>
    </row>
    <row r="8" spans="1:7" ht="64.5" customHeight="1" x14ac:dyDescent="0.4">
      <c r="A8" s="54" t="s">
        <v>39</v>
      </c>
      <c r="B8" s="53" t="s">
        <v>40</v>
      </c>
      <c r="C8" s="58">
        <v>73.069999999999993</v>
      </c>
      <c r="D8" s="58"/>
      <c r="E8" s="58">
        <v>73.069999999999993</v>
      </c>
      <c r="F8" s="58">
        <v>73.069999999999993</v>
      </c>
      <c r="G8" s="59">
        <v>73.069999999999993</v>
      </c>
    </row>
    <row r="9" spans="1:7" ht="53.25" customHeight="1" x14ac:dyDescent="0.4">
      <c r="A9" s="34" t="s">
        <v>41</v>
      </c>
      <c r="B9" s="35" t="s">
        <v>42</v>
      </c>
      <c r="C9" s="60">
        <v>87.45</v>
      </c>
      <c r="D9" s="60">
        <v>87.45</v>
      </c>
      <c r="E9" s="60"/>
      <c r="F9" s="60"/>
      <c r="G9" s="61">
        <v>87.45</v>
      </c>
    </row>
    <row r="10" spans="1:7" ht="64.5" customHeight="1" x14ac:dyDescent="0.4">
      <c r="A10" s="54" t="s">
        <v>43</v>
      </c>
      <c r="B10" s="53" t="s">
        <v>44</v>
      </c>
      <c r="C10" s="58"/>
      <c r="D10" s="58"/>
      <c r="E10" s="58"/>
      <c r="F10" s="58"/>
      <c r="G10" s="59">
        <v>75.31</v>
      </c>
    </row>
    <row r="11" spans="1:7" ht="43.5" customHeight="1" x14ac:dyDescent="0.4">
      <c r="A11" s="34" t="s">
        <v>45</v>
      </c>
      <c r="B11" s="53" t="s">
        <v>46</v>
      </c>
      <c r="C11" s="58"/>
      <c r="D11" s="58"/>
      <c r="E11" s="58"/>
      <c r="F11" s="58"/>
      <c r="G11" s="59">
        <v>81.17</v>
      </c>
    </row>
    <row r="12" spans="1:7" ht="64.5" customHeight="1" x14ac:dyDescent="0.4">
      <c r="A12" s="54" t="s">
        <v>47</v>
      </c>
      <c r="B12" s="35" t="s">
        <v>48</v>
      </c>
      <c r="C12" s="60"/>
      <c r="D12" s="60"/>
      <c r="E12" s="60"/>
      <c r="F12" s="60"/>
      <c r="G12" s="61">
        <v>71.06</v>
      </c>
    </row>
    <row r="13" spans="1:7" ht="49.5" customHeight="1" x14ac:dyDescent="0.4">
      <c r="A13" s="34" t="s">
        <v>49</v>
      </c>
      <c r="B13" s="53" t="s">
        <v>50</v>
      </c>
      <c r="C13" s="58">
        <v>85.42</v>
      </c>
      <c r="D13" s="58"/>
      <c r="E13" s="58">
        <v>85.42</v>
      </c>
      <c r="F13" s="58">
        <v>85.42</v>
      </c>
      <c r="G13" s="59">
        <v>85.42</v>
      </c>
    </row>
    <row r="14" spans="1:7" ht="45" customHeight="1" x14ac:dyDescent="0.4">
      <c r="A14" s="54">
        <v>86.64</v>
      </c>
      <c r="B14" s="35" t="s">
        <v>51</v>
      </c>
      <c r="C14" s="60"/>
      <c r="D14" s="60"/>
      <c r="E14" s="60"/>
      <c r="F14" s="60"/>
      <c r="G14" s="61">
        <v>88.46</v>
      </c>
    </row>
    <row r="15" spans="1:7" ht="42" customHeight="1" x14ac:dyDescent="0.4">
      <c r="A15" s="34" t="s">
        <v>53</v>
      </c>
      <c r="B15" s="55" t="s">
        <v>54</v>
      </c>
      <c r="C15" s="62">
        <v>88.26</v>
      </c>
      <c r="D15" s="62"/>
      <c r="E15" s="62">
        <v>88.26</v>
      </c>
      <c r="F15" s="62">
        <v>88.26</v>
      </c>
      <c r="G15" s="63">
        <v>88.26</v>
      </c>
    </row>
    <row r="16" spans="1:7" s="44" customFormat="1" ht="17.25" customHeight="1" x14ac:dyDescent="0.4">
      <c r="B16" s="44" t="s">
        <v>55</v>
      </c>
      <c r="C16" s="81">
        <f>AVERAGE(C4:C15)</f>
        <v>81.806249999999991</v>
      </c>
      <c r="D16" s="81">
        <f t="shared" ref="D16:G16" si="0">AVERAGE(D4:D15)</f>
        <v>83.300000000000011</v>
      </c>
      <c r="E16" s="81">
        <f t="shared" si="0"/>
        <v>81</v>
      </c>
      <c r="F16" s="81">
        <f t="shared" si="0"/>
        <v>82.521666666666675</v>
      </c>
      <c r="G16" s="81">
        <f t="shared" si="0"/>
        <v>80.870833333333323</v>
      </c>
    </row>
    <row r="17" spans="1:7" x14ac:dyDescent="0.4">
      <c r="A17" s="130"/>
      <c r="B17" s="136" t="s">
        <v>5</v>
      </c>
      <c r="C17" s="133" t="s">
        <v>56</v>
      </c>
      <c r="D17" s="133"/>
      <c r="E17" s="133"/>
      <c r="F17" s="133"/>
      <c r="G17" s="115"/>
    </row>
    <row r="18" spans="1:7" ht="26.25" x14ac:dyDescent="0.4">
      <c r="A18" s="130"/>
      <c r="B18" s="136"/>
      <c r="C18" s="115" t="s">
        <v>25</v>
      </c>
      <c r="D18" s="115" t="s">
        <v>26</v>
      </c>
      <c r="E18" s="115" t="s">
        <v>27</v>
      </c>
      <c r="F18" s="115" t="s">
        <v>28</v>
      </c>
      <c r="G18" s="115"/>
    </row>
    <row r="19" spans="1:7" x14ac:dyDescent="0.4">
      <c r="A19" s="46"/>
      <c r="B19" s="116"/>
      <c r="C19" s="135"/>
      <c r="D19" s="135"/>
      <c r="E19" s="135"/>
      <c r="F19" s="135"/>
      <c r="G19" s="135"/>
    </row>
    <row r="20" spans="1:7" ht="26.25" customHeight="1" x14ac:dyDescent="0.4">
      <c r="A20" s="129" t="s">
        <v>61</v>
      </c>
      <c r="B20" s="129"/>
      <c r="C20" s="129"/>
      <c r="D20" s="129"/>
      <c r="E20" s="129"/>
      <c r="F20" s="129"/>
      <c r="G20" s="129"/>
    </row>
    <row r="33" spans="2:2" x14ac:dyDescent="0.4">
      <c r="B33" s="41"/>
    </row>
    <row r="40" spans="2:2" x14ac:dyDescent="0.4">
      <c r="B40" s="41"/>
    </row>
    <row r="50" spans="2:2" x14ac:dyDescent="0.4">
      <c r="B50" s="41"/>
    </row>
  </sheetData>
  <mergeCells count="7">
    <mergeCell ref="C2:F2"/>
    <mergeCell ref="A1:G1"/>
    <mergeCell ref="C17:F17"/>
    <mergeCell ref="C19:G19"/>
    <mergeCell ref="A20:G20"/>
    <mergeCell ref="A17:A18"/>
    <mergeCell ref="B17:B18"/>
  </mergeCells>
  <hyperlinks>
    <hyperlink ref="A20" r:id="rId1"/>
  </hyperlinks>
  <printOptions horizontalCentered="1" gridLines="1"/>
  <pageMargins left="0.7" right="0.7" top="0.75" bottom="0.75" header="0.3" footer="0.3"/>
  <pageSetup paperSize="150" scale="80" orientation="portrait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abSelected="1" zoomScale="80" zoomScaleNormal="80" workbookViewId="0">
      <pane ySplit="3" topLeftCell="A28" activePane="bottomLeft" state="frozen"/>
      <selection pane="bottomLeft" activeCell="E55" sqref="E55"/>
    </sheetView>
  </sheetViews>
  <sheetFormatPr defaultColWidth="10.1328125" defaultRowHeight="14.25" x14ac:dyDescent="0.45"/>
  <cols>
    <col min="1" max="1" width="2.86328125" style="2" customWidth="1"/>
    <col min="2" max="2" width="15.3984375" style="12" customWidth="1"/>
    <col min="3" max="3" width="10.1328125" style="4"/>
    <col min="4" max="4" width="13.73046875" style="4" customWidth="1"/>
    <col min="5" max="5" width="10.1328125" style="4"/>
    <col min="6" max="6" width="14.3984375" style="4" customWidth="1"/>
    <col min="7" max="7" width="13.59765625" style="4" customWidth="1"/>
    <col min="8" max="8" width="12.86328125" style="4" customWidth="1"/>
    <col min="9" max="9" width="11.59765625" style="4" customWidth="1"/>
    <col min="10" max="12" width="10.1328125" style="4"/>
    <col min="13" max="13" width="12.265625" style="4" customWidth="1"/>
    <col min="14" max="14" width="13.3984375" style="4" customWidth="1"/>
    <col min="15" max="15" width="12.1328125" style="4" customWidth="1"/>
    <col min="16" max="16" width="10.1328125" style="4"/>
    <col min="17" max="17" width="12.86328125" style="4" customWidth="1"/>
    <col min="18" max="18" width="10.1328125" style="4"/>
    <col min="19" max="19" width="16.73046875" style="4" customWidth="1"/>
    <col min="20" max="16384" width="10.1328125" style="1"/>
  </cols>
  <sheetData>
    <row r="1" spans="1:19" s="3" customFormat="1" ht="32.25" customHeight="1" x14ac:dyDescent="0.45">
      <c r="A1" s="5"/>
      <c r="B1" s="121" t="s">
        <v>87</v>
      </c>
      <c r="C1" s="144" t="s">
        <v>2</v>
      </c>
      <c r="D1" s="144"/>
      <c r="E1" s="144" t="s">
        <v>3</v>
      </c>
      <c r="F1" s="144"/>
      <c r="G1" s="144"/>
      <c r="H1" s="144" t="s">
        <v>4</v>
      </c>
      <c r="I1" s="144"/>
      <c r="J1" s="144"/>
      <c r="K1" s="144"/>
      <c r="L1" s="144" t="s">
        <v>6</v>
      </c>
      <c r="M1" s="144"/>
      <c r="N1" s="144"/>
      <c r="O1" s="144" t="s">
        <v>56</v>
      </c>
      <c r="P1" s="144"/>
      <c r="Q1" s="144"/>
      <c r="R1" s="144"/>
      <c r="S1" s="121" t="s">
        <v>8</v>
      </c>
    </row>
    <row r="2" spans="1:19" s="3" customFormat="1" ht="32.25" customHeight="1" x14ac:dyDescent="0.45">
      <c r="A2" s="5"/>
      <c r="B2" s="6"/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  <c r="L2" s="6">
        <v>10</v>
      </c>
      <c r="M2" s="6">
        <v>11</v>
      </c>
      <c r="N2" s="6">
        <v>12</v>
      </c>
      <c r="O2" s="6">
        <v>13</v>
      </c>
      <c r="P2" s="6">
        <v>14</v>
      </c>
      <c r="Q2" s="6">
        <v>15</v>
      </c>
      <c r="R2" s="6">
        <v>16</v>
      </c>
      <c r="S2" s="25"/>
    </row>
    <row r="3" spans="1:19" ht="56.25" customHeight="1" x14ac:dyDescent="0.45">
      <c r="B3" s="6" t="s">
        <v>5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  <c r="H3" s="6" t="s">
        <v>88</v>
      </c>
      <c r="I3" s="6" t="s">
        <v>89</v>
      </c>
      <c r="J3" s="6" t="s">
        <v>16</v>
      </c>
      <c r="K3" s="6" t="s">
        <v>90</v>
      </c>
      <c r="L3" s="6" t="s">
        <v>91</v>
      </c>
      <c r="M3" s="6" t="s">
        <v>92</v>
      </c>
      <c r="N3" s="6" t="s">
        <v>93</v>
      </c>
      <c r="O3" s="6" t="s">
        <v>94</v>
      </c>
      <c r="P3" s="6" t="s">
        <v>26</v>
      </c>
      <c r="Q3" s="6" t="s">
        <v>95</v>
      </c>
      <c r="R3" s="6" t="s">
        <v>28</v>
      </c>
      <c r="S3" s="25" t="s">
        <v>29</v>
      </c>
    </row>
    <row r="4" spans="1:19" ht="30.75" customHeight="1" x14ac:dyDescent="0.45">
      <c r="A4" s="13" t="s">
        <v>30</v>
      </c>
      <c r="B4" s="7" t="s">
        <v>96</v>
      </c>
      <c r="C4" s="73">
        <v>73.47</v>
      </c>
      <c r="D4" s="73"/>
      <c r="E4" s="73"/>
      <c r="F4" s="73"/>
      <c r="G4" s="73"/>
      <c r="H4" s="73">
        <v>73.47</v>
      </c>
      <c r="I4" s="73">
        <v>73.47</v>
      </c>
      <c r="J4" s="73"/>
      <c r="K4" s="73">
        <v>73.47</v>
      </c>
      <c r="L4" s="73">
        <v>73.47</v>
      </c>
      <c r="M4" s="73">
        <v>73.47</v>
      </c>
      <c r="N4" s="73"/>
      <c r="O4" s="73">
        <v>73.47</v>
      </c>
      <c r="P4" s="73"/>
      <c r="Q4" s="73">
        <v>73.47</v>
      </c>
      <c r="R4" s="73">
        <v>73.47</v>
      </c>
      <c r="S4" s="74">
        <f>AVERAGE(C4,H4,I4,K4,L4,M4,O4,Q4,R4)</f>
        <v>73.470000000000013</v>
      </c>
    </row>
    <row r="5" spans="1:19" ht="19.5" customHeight="1" x14ac:dyDescent="0.45">
      <c r="A5" s="14" t="s">
        <v>32</v>
      </c>
      <c r="B5" s="8" t="s">
        <v>97</v>
      </c>
      <c r="C5" s="75"/>
      <c r="D5" s="75">
        <v>67.349999999999994</v>
      </c>
      <c r="E5" s="75"/>
      <c r="F5" s="75"/>
      <c r="G5" s="75"/>
      <c r="H5" s="75"/>
      <c r="I5" s="75">
        <v>67.349999999999994</v>
      </c>
      <c r="J5" s="75"/>
      <c r="K5" s="75"/>
      <c r="L5" s="75"/>
      <c r="M5" s="75"/>
      <c r="N5" s="75">
        <v>67.349999999999994</v>
      </c>
      <c r="O5" s="75">
        <v>67.349999999999994</v>
      </c>
      <c r="P5" s="75"/>
      <c r="Q5" s="75">
        <v>67.349999999999994</v>
      </c>
      <c r="R5" s="75">
        <v>67.349999999999994</v>
      </c>
      <c r="S5" s="76">
        <f>AVERAGE(D5,I5,N5,O5,Q5,R5)</f>
        <v>67.350000000000009</v>
      </c>
    </row>
    <row r="6" spans="1:19" ht="57.75" customHeight="1" x14ac:dyDescent="0.45">
      <c r="A6" s="15" t="s">
        <v>34</v>
      </c>
      <c r="B6" s="7" t="s">
        <v>98</v>
      </c>
      <c r="C6" s="73"/>
      <c r="D6" s="73">
        <v>51.02</v>
      </c>
      <c r="E6" s="73"/>
      <c r="F6" s="73"/>
      <c r="G6" s="73"/>
      <c r="H6" s="73">
        <v>51.02</v>
      </c>
      <c r="I6" s="73">
        <v>51.02</v>
      </c>
      <c r="J6" s="73"/>
      <c r="K6" s="73"/>
      <c r="L6" s="73"/>
      <c r="M6" s="73"/>
      <c r="N6" s="73">
        <v>51.02</v>
      </c>
      <c r="O6" s="73">
        <v>51.02</v>
      </c>
      <c r="P6" s="73"/>
      <c r="Q6" s="73"/>
      <c r="R6" s="73">
        <v>51.02</v>
      </c>
      <c r="S6" s="74">
        <f>AVERAGE(D6,,I6,N6,O6,R6)</f>
        <v>42.516666666666673</v>
      </c>
    </row>
    <row r="7" spans="1:19" ht="57.75" customHeight="1" x14ac:dyDescent="0.45">
      <c r="A7" s="14" t="s">
        <v>36</v>
      </c>
      <c r="B7" s="8" t="s">
        <v>99</v>
      </c>
      <c r="C7" s="75">
        <v>75.510000000000005</v>
      </c>
      <c r="D7" s="75">
        <v>75.510000000000005</v>
      </c>
      <c r="E7" s="75"/>
      <c r="F7" s="75"/>
      <c r="G7" s="75"/>
      <c r="H7" s="75">
        <v>75.510000000000005</v>
      </c>
      <c r="I7" s="75"/>
      <c r="J7" s="75">
        <v>75.510000000000005</v>
      </c>
      <c r="K7" s="75"/>
      <c r="L7" s="75"/>
      <c r="M7" s="75"/>
      <c r="N7" s="75">
        <v>75.510000000000005</v>
      </c>
      <c r="O7" s="75">
        <v>75.510000000000005</v>
      </c>
      <c r="P7" s="75">
        <v>75.510000000000005</v>
      </c>
      <c r="Q7" s="75">
        <v>75.510000000000005</v>
      </c>
      <c r="R7" s="75">
        <v>75.510000000000005</v>
      </c>
      <c r="S7" s="76">
        <f>AVERAGE(C7,D7,H7,J7,N7,O7,P7,Q7,R7)</f>
        <v>75.510000000000005</v>
      </c>
    </row>
    <row r="8" spans="1:19" ht="45.75" customHeight="1" x14ac:dyDescent="0.45">
      <c r="A8" s="15" t="s">
        <v>39</v>
      </c>
      <c r="B8" s="7" t="s">
        <v>100</v>
      </c>
      <c r="C8" s="73">
        <v>55.1</v>
      </c>
      <c r="D8" s="73"/>
      <c r="E8" s="73"/>
      <c r="F8" s="73"/>
      <c r="G8" s="73"/>
      <c r="H8" s="73">
        <v>55.1</v>
      </c>
      <c r="I8" s="73"/>
      <c r="J8" s="73"/>
      <c r="K8" s="73"/>
      <c r="L8" s="73"/>
      <c r="M8" s="73"/>
      <c r="N8" s="73"/>
      <c r="O8" s="73">
        <v>55.1</v>
      </c>
      <c r="P8" s="73"/>
      <c r="Q8" s="73">
        <v>55.1</v>
      </c>
      <c r="R8" s="73"/>
      <c r="S8" s="74">
        <f>AVERAGE(Q8,O8,H8,C8)</f>
        <v>55.1</v>
      </c>
    </row>
    <row r="9" spans="1:19" ht="72" customHeight="1" x14ac:dyDescent="0.45">
      <c r="A9" s="14" t="s">
        <v>41</v>
      </c>
      <c r="B9" s="8" t="s">
        <v>101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>
        <v>51.02</v>
      </c>
      <c r="P9" s="75"/>
      <c r="Q9" s="75">
        <v>51.02</v>
      </c>
      <c r="R9" s="75">
        <v>51.02</v>
      </c>
      <c r="S9" s="76">
        <f>AVERAGE(R9,Q9,O9)</f>
        <v>51.02</v>
      </c>
    </row>
    <row r="10" spans="1:19" ht="76.5" customHeight="1" x14ac:dyDescent="0.45">
      <c r="A10" s="15" t="s">
        <v>43</v>
      </c>
      <c r="B10" s="7" t="s">
        <v>102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>
        <v>69.39</v>
      </c>
      <c r="P10" s="73">
        <v>69.39</v>
      </c>
      <c r="Q10" s="73"/>
      <c r="R10" s="73"/>
      <c r="S10" s="74">
        <f>AVERAGE(P10,O10)</f>
        <v>69.39</v>
      </c>
    </row>
    <row r="11" spans="1:19" ht="75" customHeight="1" x14ac:dyDescent="0.45">
      <c r="A11" s="14" t="s">
        <v>45</v>
      </c>
      <c r="B11" s="8" t="s">
        <v>103</v>
      </c>
      <c r="C11" s="75"/>
      <c r="D11" s="75"/>
      <c r="E11" s="75"/>
      <c r="F11" s="75"/>
      <c r="G11" s="75"/>
      <c r="H11" s="75">
        <v>71.430000000000007</v>
      </c>
      <c r="I11" s="75">
        <v>71.430000000000007</v>
      </c>
      <c r="J11" s="75">
        <v>71.430000000000007</v>
      </c>
      <c r="K11" s="75"/>
      <c r="L11" s="75"/>
      <c r="M11" s="75"/>
      <c r="N11" s="75"/>
      <c r="O11" s="75"/>
      <c r="P11" s="75"/>
      <c r="Q11" s="75"/>
      <c r="R11" s="75"/>
      <c r="S11" s="76">
        <f>AVERAGE(J11,I11,H11)</f>
        <v>71.430000000000007</v>
      </c>
    </row>
    <row r="12" spans="1:19" ht="108" customHeight="1" x14ac:dyDescent="0.45">
      <c r="A12" s="15" t="s">
        <v>47</v>
      </c>
      <c r="B12" s="7" t="s">
        <v>104</v>
      </c>
      <c r="C12" s="73"/>
      <c r="D12" s="73"/>
      <c r="E12" s="73"/>
      <c r="F12" s="73"/>
      <c r="G12" s="73"/>
      <c r="H12" s="73">
        <v>61.22</v>
      </c>
      <c r="I12" s="73">
        <v>61.22</v>
      </c>
      <c r="J12" s="73">
        <v>61.22</v>
      </c>
      <c r="K12" s="73"/>
      <c r="L12" s="73"/>
      <c r="M12" s="73">
        <v>61.22</v>
      </c>
      <c r="N12" s="73"/>
      <c r="O12" s="73"/>
      <c r="P12" s="73"/>
      <c r="Q12" s="73"/>
      <c r="R12" s="73"/>
      <c r="S12" s="74">
        <f>AVERAGE(M12,J12,I12,H12)</f>
        <v>61.22</v>
      </c>
    </row>
    <row r="13" spans="1:19" ht="89.25" customHeight="1" x14ac:dyDescent="0.45">
      <c r="A13" s="14" t="s">
        <v>49</v>
      </c>
      <c r="B13" s="8" t="s">
        <v>105</v>
      </c>
      <c r="C13" s="75"/>
      <c r="D13" s="75"/>
      <c r="E13" s="75">
        <v>43.75</v>
      </c>
      <c r="F13" s="75">
        <v>43.75</v>
      </c>
      <c r="G13" s="75">
        <v>43.75</v>
      </c>
      <c r="H13" s="75"/>
      <c r="I13" s="75">
        <v>43.75</v>
      </c>
      <c r="J13" s="75">
        <v>43.75</v>
      </c>
      <c r="K13" s="75"/>
      <c r="L13" s="75"/>
      <c r="M13" s="75"/>
      <c r="N13" s="75">
        <v>43.75</v>
      </c>
      <c r="O13" s="75"/>
      <c r="P13" s="75"/>
      <c r="Q13" s="75"/>
      <c r="R13" s="75"/>
      <c r="S13" s="76">
        <f>AVERAGE(N13,J13,I13,G13,F13)</f>
        <v>43.75</v>
      </c>
    </row>
    <row r="14" spans="1:19" ht="64.5" customHeight="1" x14ac:dyDescent="0.45">
      <c r="A14" s="15" t="s">
        <v>52</v>
      </c>
      <c r="B14" s="7" t="s">
        <v>106</v>
      </c>
      <c r="C14" s="73"/>
      <c r="D14" s="73">
        <v>78.72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>
        <v>78.72</v>
      </c>
      <c r="P14" s="73"/>
      <c r="Q14" s="73">
        <v>78.72</v>
      </c>
      <c r="R14" s="73">
        <v>78.72</v>
      </c>
      <c r="S14" s="74">
        <f>AVERAGE(R14,Q14,O14,)</f>
        <v>59.04</v>
      </c>
    </row>
    <row r="15" spans="1:19" ht="119.25" customHeight="1" x14ac:dyDescent="0.45">
      <c r="A15" s="14" t="s">
        <v>53</v>
      </c>
      <c r="B15" s="8" t="s">
        <v>107</v>
      </c>
      <c r="C15" s="75"/>
      <c r="D15" s="75"/>
      <c r="E15" s="75"/>
      <c r="F15" s="75"/>
      <c r="G15" s="75"/>
      <c r="H15" s="75">
        <v>74.47</v>
      </c>
      <c r="I15" s="75"/>
      <c r="J15" s="75"/>
      <c r="K15" s="75"/>
      <c r="L15" s="75">
        <v>74.47</v>
      </c>
      <c r="M15" s="75">
        <v>74.47</v>
      </c>
      <c r="N15" s="75">
        <v>74.47</v>
      </c>
      <c r="O15" s="75"/>
      <c r="P15" s="75"/>
      <c r="Q15" s="75"/>
      <c r="R15" s="75"/>
      <c r="S15" s="76">
        <f>AVERAGE(N15,M15,L15,H15)</f>
        <v>74.47</v>
      </c>
    </row>
    <row r="16" spans="1:19" ht="62.25" customHeight="1" thickBot="1" x14ac:dyDescent="0.5">
      <c r="A16" s="16" t="s">
        <v>108</v>
      </c>
      <c r="B16" s="9" t="s">
        <v>109</v>
      </c>
      <c r="C16" s="77"/>
      <c r="D16" s="77">
        <v>78.72</v>
      </c>
      <c r="E16" s="77"/>
      <c r="F16" s="77"/>
      <c r="G16" s="77"/>
      <c r="H16" s="77"/>
      <c r="I16" s="77"/>
      <c r="J16" s="77"/>
      <c r="K16" s="77"/>
      <c r="L16" s="77">
        <v>78.72</v>
      </c>
      <c r="M16" s="77"/>
      <c r="N16" s="77"/>
      <c r="O16" s="77">
        <v>78.72</v>
      </c>
      <c r="P16" s="77"/>
      <c r="Q16" s="77">
        <v>78.72</v>
      </c>
      <c r="R16" s="77">
        <v>78.72</v>
      </c>
      <c r="S16" s="78">
        <f>AVERAGE(R16,Q16,O16,L16,D16)</f>
        <v>78.72</v>
      </c>
    </row>
    <row r="17" spans="1:19" x14ac:dyDescent="0.45">
      <c r="B17" s="10" t="s">
        <v>55</v>
      </c>
      <c r="C17" s="80">
        <f>AVERAGE(C4:C16)</f>
        <v>68.026666666666671</v>
      </c>
      <c r="D17" s="123">
        <f>AVERAGE(D4:D16)</f>
        <v>70.26400000000001</v>
      </c>
      <c r="E17" s="111">
        <f t="shared" ref="E17:S17" si="0">AVERAGE(E4:E16)</f>
        <v>43.75</v>
      </c>
      <c r="F17" s="111">
        <f t="shared" si="0"/>
        <v>43.75</v>
      </c>
      <c r="G17" s="111">
        <f t="shared" si="0"/>
        <v>43.75</v>
      </c>
      <c r="H17" s="80">
        <f t="shared" si="0"/>
        <v>66.031428571428577</v>
      </c>
      <c r="I17" s="111">
        <f t="shared" si="0"/>
        <v>61.373333333333335</v>
      </c>
      <c r="J17" s="80">
        <f t="shared" si="0"/>
        <v>62.977499999999999</v>
      </c>
      <c r="K17" s="123">
        <f t="shared" si="0"/>
        <v>73.47</v>
      </c>
      <c r="L17" s="123">
        <f t="shared" si="0"/>
        <v>75.553333333333327</v>
      </c>
      <c r="M17" s="80">
        <f t="shared" si="0"/>
        <v>69.72</v>
      </c>
      <c r="N17" s="111">
        <f t="shared" si="0"/>
        <v>62.42</v>
      </c>
      <c r="O17" s="80">
        <f t="shared" si="0"/>
        <v>66.7</v>
      </c>
      <c r="P17" s="123">
        <f t="shared" si="0"/>
        <v>72.45</v>
      </c>
      <c r="Q17" s="80">
        <f t="shared" si="0"/>
        <v>68.555714285714288</v>
      </c>
      <c r="R17" s="80">
        <f t="shared" si="0"/>
        <v>67.972857142857151</v>
      </c>
      <c r="S17" s="80">
        <f t="shared" si="0"/>
        <v>63.306666666666665</v>
      </c>
    </row>
    <row r="18" spans="1:19" customFormat="1" ht="22.5" customHeight="1" thickBot="1" x14ac:dyDescent="0.5">
      <c r="A18" s="2"/>
      <c r="B18" s="12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</row>
    <row r="19" spans="1:19" ht="29.25" customHeight="1" x14ac:dyDescent="0.45">
      <c r="A19" s="17"/>
      <c r="B19" s="148" t="s">
        <v>5</v>
      </c>
      <c r="C19" s="150" t="s">
        <v>2</v>
      </c>
      <c r="D19" s="151"/>
      <c r="E19" s="152" t="s">
        <v>3</v>
      </c>
      <c r="F19" s="153"/>
      <c r="G19" s="151"/>
      <c r="H19" s="152" t="s">
        <v>4</v>
      </c>
      <c r="I19" s="153"/>
      <c r="J19" s="153"/>
      <c r="K19" s="151"/>
      <c r="L19" s="154" t="s">
        <v>6</v>
      </c>
      <c r="M19" s="155"/>
      <c r="N19" s="155"/>
      <c r="O19" s="156" t="s">
        <v>7</v>
      </c>
      <c r="P19" s="153"/>
      <c r="Q19" s="153"/>
      <c r="R19" s="151"/>
      <c r="S19" s="19"/>
    </row>
    <row r="20" spans="1:19" ht="46.5" customHeight="1" thickBot="1" x14ac:dyDescent="0.5">
      <c r="A20" s="18"/>
      <c r="B20" s="149"/>
      <c r="C20" s="20" t="s">
        <v>9</v>
      </c>
      <c r="D20" s="21" t="s">
        <v>110</v>
      </c>
      <c r="E20" s="22" t="s">
        <v>111</v>
      </c>
      <c r="F20" s="23" t="s">
        <v>59</v>
      </c>
      <c r="G20" s="21" t="s">
        <v>112</v>
      </c>
      <c r="H20" s="22" t="s">
        <v>14</v>
      </c>
      <c r="I20" s="23" t="s">
        <v>15</v>
      </c>
      <c r="J20" s="23" t="s">
        <v>16</v>
      </c>
      <c r="K20" s="21" t="s">
        <v>17</v>
      </c>
      <c r="L20" s="22" t="s">
        <v>22</v>
      </c>
      <c r="M20" s="23" t="s">
        <v>23</v>
      </c>
      <c r="N20" s="21" t="s">
        <v>24</v>
      </c>
      <c r="O20" s="22" t="s">
        <v>25</v>
      </c>
      <c r="P20" s="23" t="s">
        <v>26</v>
      </c>
      <c r="Q20" s="23" t="s">
        <v>27</v>
      </c>
      <c r="R20" s="21" t="s">
        <v>28</v>
      </c>
      <c r="S20" s="24"/>
    </row>
    <row r="21" spans="1:19" ht="24" customHeight="1" x14ac:dyDescent="0.45">
      <c r="B21" s="146" t="s">
        <v>113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3" spans="1:19" x14ac:dyDescent="0.45">
      <c r="B23" s="12" t="s">
        <v>62</v>
      </c>
      <c r="C23" s="4" t="s">
        <v>63</v>
      </c>
      <c r="D23" s="4" t="s">
        <v>64</v>
      </c>
      <c r="E23" s="4" t="s">
        <v>65</v>
      </c>
    </row>
    <row r="24" spans="1:19" x14ac:dyDescent="0.45">
      <c r="B24" s="124" t="s">
        <v>114</v>
      </c>
      <c r="C24" s="4">
        <v>75.55</v>
      </c>
      <c r="D24" s="4">
        <v>1</v>
      </c>
      <c r="E24" s="110">
        <v>1</v>
      </c>
    </row>
    <row r="25" spans="1:19" x14ac:dyDescent="0.45">
      <c r="B25" s="12" t="s">
        <v>115</v>
      </c>
      <c r="C25" s="4">
        <v>73.47</v>
      </c>
      <c r="D25" s="4">
        <v>2</v>
      </c>
      <c r="E25" s="110">
        <v>0.92800000000000005</v>
      </c>
      <c r="F25" s="4" t="s">
        <v>116</v>
      </c>
    </row>
    <row r="26" spans="1:19" x14ac:dyDescent="0.45">
      <c r="B26" s="12" t="s">
        <v>117</v>
      </c>
      <c r="C26" s="4">
        <v>72.45</v>
      </c>
      <c r="D26" s="4">
        <v>3</v>
      </c>
      <c r="E26" s="110">
        <v>0.85699999999999998</v>
      </c>
    </row>
    <row r="27" spans="1:19" ht="16.5" customHeight="1" x14ac:dyDescent="0.45">
      <c r="B27" s="12" t="s">
        <v>118</v>
      </c>
      <c r="C27" s="4">
        <v>70.260000000000005</v>
      </c>
      <c r="D27" s="4">
        <v>4</v>
      </c>
      <c r="E27" s="110">
        <v>0.78500000000000003</v>
      </c>
      <c r="H27" s="145" t="s">
        <v>119</v>
      </c>
      <c r="I27" s="145"/>
      <c r="J27" s="145"/>
      <c r="K27" s="145"/>
    </row>
    <row r="28" spans="1:19" x14ac:dyDescent="0.45">
      <c r="B28" s="104" t="s">
        <v>120</v>
      </c>
      <c r="C28" s="105">
        <v>69.72</v>
      </c>
      <c r="D28" s="105">
        <v>5</v>
      </c>
      <c r="E28" s="106">
        <v>0.71399999999999997</v>
      </c>
      <c r="H28" s="145"/>
      <c r="I28" s="145"/>
      <c r="J28" s="145"/>
      <c r="K28" s="145"/>
    </row>
    <row r="29" spans="1:19" ht="28.5" x14ac:dyDescent="0.45">
      <c r="B29" s="12" t="s">
        <v>121</v>
      </c>
      <c r="C29" s="4">
        <v>68.56</v>
      </c>
      <c r="D29" s="4">
        <v>6</v>
      </c>
      <c r="E29" s="90">
        <v>0.64200000000000002</v>
      </c>
      <c r="H29" s="145"/>
      <c r="I29" s="145"/>
      <c r="J29" s="145"/>
      <c r="K29" s="145"/>
    </row>
    <row r="30" spans="1:19" x14ac:dyDescent="0.45">
      <c r="B30" s="12" t="s">
        <v>74</v>
      </c>
      <c r="C30" s="4">
        <v>68.03</v>
      </c>
      <c r="D30" s="4">
        <v>7</v>
      </c>
      <c r="E30" s="90">
        <v>0.57099999999999995</v>
      </c>
      <c r="H30" s="145"/>
      <c r="I30" s="145"/>
      <c r="J30" s="145"/>
      <c r="K30" s="145"/>
    </row>
    <row r="31" spans="1:19" x14ac:dyDescent="0.45">
      <c r="B31" s="12" t="s">
        <v>122</v>
      </c>
      <c r="C31" s="4">
        <v>67.97</v>
      </c>
      <c r="D31" s="4">
        <v>8</v>
      </c>
      <c r="E31" s="90">
        <v>0.5</v>
      </c>
      <c r="F31" s="1"/>
      <c r="G31" s="1"/>
      <c r="H31" s="145"/>
      <c r="I31" s="145"/>
      <c r="J31" s="145"/>
      <c r="K31" s="145"/>
    </row>
    <row r="32" spans="1:19" ht="28.5" x14ac:dyDescent="0.45">
      <c r="B32" s="12" t="s">
        <v>123</v>
      </c>
      <c r="C32" s="4">
        <v>66.7</v>
      </c>
      <c r="D32" s="4">
        <v>9</v>
      </c>
      <c r="E32" s="90">
        <v>0.42799999999999999</v>
      </c>
      <c r="F32" s="1"/>
      <c r="G32" s="1"/>
      <c r="H32" s="145"/>
      <c r="I32" s="145"/>
      <c r="J32" s="145"/>
      <c r="K32" s="145"/>
    </row>
    <row r="33" spans="2:11" x14ac:dyDescent="0.45">
      <c r="B33" s="12" t="s">
        <v>124</v>
      </c>
      <c r="C33" s="122">
        <v>66.03</v>
      </c>
      <c r="D33" s="1"/>
      <c r="E33" s="127">
        <v>0.42</v>
      </c>
      <c r="F33" s="1"/>
      <c r="G33" s="1"/>
      <c r="H33" s="145"/>
      <c r="I33" s="145"/>
      <c r="J33" s="145"/>
      <c r="K33" s="145"/>
    </row>
    <row r="34" spans="2:11" x14ac:dyDescent="0.45">
      <c r="B34" s="108" t="s">
        <v>125</v>
      </c>
      <c r="C34" s="105">
        <v>62.98</v>
      </c>
      <c r="D34" s="105">
        <v>11</v>
      </c>
      <c r="E34" s="106">
        <v>0.28499999999999998</v>
      </c>
      <c r="H34" s="126"/>
    </row>
    <row r="35" spans="2:11" x14ac:dyDescent="0.45">
      <c r="B35" s="12" t="s">
        <v>126</v>
      </c>
      <c r="C35" s="109">
        <v>62.42</v>
      </c>
      <c r="D35" s="109">
        <v>12</v>
      </c>
      <c r="E35" s="107">
        <v>0.214</v>
      </c>
    </row>
    <row r="36" spans="2:11" x14ac:dyDescent="0.45">
      <c r="B36" s="125" t="s">
        <v>127</v>
      </c>
      <c r="C36" s="4">
        <v>61.37</v>
      </c>
      <c r="D36" s="4">
        <v>13</v>
      </c>
      <c r="E36" s="107">
        <v>0.14199999999999999</v>
      </c>
      <c r="F36" s="4" t="s">
        <v>128</v>
      </c>
      <c r="G36" s="131" t="s">
        <v>84</v>
      </c>
      <c r="H36" s="131"/>
      <c r="I36" s="131"/>
    </row>
    <row r="37" spans="2:11" x14ac:dyDescent="0.45">
      <c r="B37" s="12" t="s">
        <v>129</v>
      </c>
      <c r="C37" s="4">
        <v>43.75</v>
      </c>
      <c r="D37" s="4">
        <v>14</v>
      </c>
      <c r="E37" s="107">
        <v>0</v>
      </c>
      <c r="G37" s="131"/>
      <c r="H37" s="131"/>
      <c r="I37" s="131"/>
    </row>
    <row r="38" spans="2:11" x14ac:dyDescent="0.45">
      <c r="B38" s="12" t="s">
        <v>130</v>
      </c>
      <c r="C38" s="4">
        <v>43.75</v>
      </c>
      <c r="D38" s="4">
        <v>14</v>
      </c>
      <c r="E38" s="107">
        <v>0</v>
      </c>
      <c r="G38" s="131"/>
      <c r="H38" s="131"/>
      <c r="I38" s="131"/>
    </row>
    <row r="39" spans="2:11" x14ac:dyDescent="0.45">
      <c r="B39" s="12" t="s">
        <v>131</v>
      </c>
      <c r="C39" s="4">
        <v>43.75</v>
      </c>
      <c r="D39" s="4">
        <v>14</v>
      </c>
      <c r="E39" s="107">
        <v>0</v>
      </c>
    </row>
    <row r="41" spans="2:11" x14ac:dyDescent="0.45">
      <c r="B41" s="11"/>
    </row>
    <row r="51" spans="2:2" x14ac:dyDescent="0.45">
      <c r="B51" s="11"/>
    </row>
  </sheetData>
  <mergeCells count="15">
    <mergeCell ref="G36:I38"/>
    <mergeCell ref="H27:K33"/>
    <mergeCell ref="B21:S21"/>
    <mergeCell ref="C18:S18"/>
    <mergeCell ref="B19:B20"/>
    <mergeCell ref="C19:D19"/>
    <mergeCell ref="E19:G19"/>
    <mergeCell ref="H19:K19"/>
    <mergeCell ref="L19:N19"/>
    <mergeCell ref="O19:R19"/>
    <mergeCell ref="C1:D1"/>
    <mergeCell ref="E1:G1"/>
    <mergeCell ref="H1:K1"/>
    <mergeCell ref="L1:N1"/>
    <mergeCell ref="O1:R1"/>
  </mergeCells>
  <hyperlinks>
    <hyperlink ref="B21" r:id="rId1"/>
  </hyperlinks>
  <pageMargins left="0.3" right="0.3" top="0.75" bottom="0.75" header="0.3" footer="0.3"/>
  <pageSetup scale="45" fitToWidth="0" orientation="landscape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0" workbookViewId="0">
      <selection activeCell="G16" sqref="G16:H16"/>
    </sheetView>
  </sheetViews>
  <sheetFormatPr defaultColWidth="10.1328125" defaultRowHeight="13.15" x14ac:dyDescent="0.4"/>
  <cols>
    <col min="1" max="1" width="2.86328125" style="28" customWidth="1"/>
    <col min="2" max="2" width="15.3984375" style="43" customWidth="1"/>
    <col min="3" max="7" width="11.73046875" style="42" customWidth="1"/>
    <col min="8" max="8" width="21.73046875" style="31" customWidth="1"/>
    <col min="9" max="16384" width="10.1328125" style="31"/>
  </cols>
  <sheetData>
    <row r="1" spans="1:8" s="27" customFormat="1" ht="24.75" customHeight="1" x14ac:dyDescent="0.4">
      <c r="A1" s="26"/>
      <c r="B1" s="120" t="s">
        <v>132</v>
      </c>
      <c r="C1" s="157" t="s">
        <v>2</v>
      </c>
      <c r="D1" s="157"/>
      <c r="E1" s="157" t="s">
        <v>3</v>
      </c>
      <c r="F1" s="157"/>
      <c r="G1" s="157"/>
      <c r="H1" s="120" t="s">
        <v>8</v>
      </c>
    </row>
    <row r="2" spans="1:8" ht="39.75" customHeight="1" x14ac:dyDescent="0.4">
      <c r="B2" s="29" t="s">
        <v>5</v>
      </c>
      <c r="C2" s="29" t="s">
        <v>9</v>
      </c>
      <c r="D2" s="29" t="s">
        <v>10</v>
      </c>
      <c r="E2" s="29" t="s">
        <v>11</v>
      </c>
      <c r="F2" s="29" t="s">
        <v>12</v>
      </c>
      <c r="G2" s="29" t="s">
        <v>13</v>
      </c>
      <c r="H2" s="30" t="s">
        <v>29</v>
      </c>
    </row>
    <row r="3" spans="1:8" ht="27.75" customHeight="1" x14ac:dyDescent="0.4">
      <c r="A3" s="32" t="s">
        <v>30</v>
      </c>
      <c r="B3" s="33" t="s">
        <v>96</v>
      </c>
      <c r="C3" s="68">
        <v>73.47</v>
      </c>
      <c r="D3" s="68"/>
      <c r="E3" s="68"/>
      <c r="F3" s="68"/>
      <c r="G3" s="68"/>
      <c r="H3" s="69">
        <v>73.470000000000013</v>
      </c>
    </row>
    <row r="4" spans="1:8" ht="16.5" customHeight="1" x14ac:dyDescent="0.4">
      <c r="A4" s="34" t="s">
        <v>32</v>
      </c>
      <c r="B4" s="35" t="s">
        <v>97</v>
      </c>
      <c r="C4" s="70"/>
      <c r="D4" s="70">
        <v>67.349999999999994</v>
      </c>
      <c r="E4" s="70"/>
      <c r="F4" s="70"/>
      <c r="G4" s="70"/>
      <c r="H4" s="65">
        <v>67.350000000000009</v>
      </c>
    </row>
    <row r="5" spans="1:8" ht="52.5" customHeight="1" x14ac:dyDescent="0.4">
      <c r="A5" s="36" t="s">
        <v>34</v>
      </c>
      <c r="B5" s="33" t="s">
        <v>98</v>
      </c>
      <c r="C5" s="68"/>
      <c r="D5" s="68">
        <v>51.02</v>
      </c>
      <c r="E5" s="68"/>
      <c r="F5" s="68"/>
      <c r="G5" s="68"/>
      <c r="H5" s="69">
        <v>42.516666666666673</v>
      </c>
    </row>
    <row r="6" spans="1:8" ht="51" customHeight="1" x14ac:dyDescent="0.4">
      <c r="A6" s="34" t="s">
        <v>36</v>
      </c>
      <c r="B6" s="35" t="s">
        <v>99</v>
      </c>
      <c r="C6" s="70">
        <v>75.510000000000005</v>
      </c>
      <c r="D6" s="70">
        <v>75.510000000000005</v>
      </c>
      <c r="E6" s="70"/>
      <c r="F6" s="70"/>
      <c r="G6" s="70"/>
      <c r="H6" s="65">
        <v>75.510000000000005</v>
      </c>
    </row>
    <row r="7" spans="1:8" ht="37.5" customHeight="1" x14ac:dyDescent="0.4">
      <c r="A7" s="36" t="s">
        <v>39</v>
      </c>
      <c r="B7" s="33" t="s">
        <v>100</v>
      </c>
      <c r="C7" s="68">
        <v>55.1</v>
      </c>
      <c r="D7" s="68"/>
      <c r="E7" s="68"/>
      <c r="F7" s="68"/>
      <c r="G7" s="68"/>
      <c r="H7" s="69">
        <v>55.1</v>
      </c>
    </row>
    <row r="8" spans="1:8" ht="63.75" customHeight="1" x14ac:dyDescent="0.4">
      <c r="A8" s="34" t="s">
        <v>41</v>
      </c>
      <c r="B8" s="35" t="s">
        <v>101</v>
      </c>
      <c r="C8" s="70"/>
      <c r="D8" s="70"/>
      <c r="E8" s="70"/>
      <c r="F8" s="70"/>
      <c r="G8" s="70"/>
      <c r="H8" s="65">
        <v>51.02</v>
      </c>
    </row>
    <row r="9" spans="1:8" ht="55.5" customHeight="1" x14ac:dyDescent="0.4">
      <c r="A9" s="36" t="s">
        <v>43</v>
      </c>
      <c r="B9" s="33" t="s">
        <v>102</v>
      </c>
      <c r="C9" s="68"/>
      <c r="D9" s="68"/>
      <c r="E9" s="68"/>
      <c r="F9" s="68"/>
      <c r="G9" s="68"/>
      <c r="H9" s="69">
        <v>69.39</v>
      </c>
    </row>
    <row r="10" spans="1:8" ht="53.25" customHeight="1" x14ac:dyDescent="0.4">
      <c r="A10" s="34" t="s">
        <v>45</v>
      </c>
      <c r="B10" s="35" t="s">
        <v>103</v>
      </c>
      <c r="C10" s="70"/>
      <c r="D10" s="70"/>
      <c r="E10" s="70"/>
      <c r="F10" s="70"/>
      <c r="G10" s="70"/>
      <c r="H10" s="65">
        <v>71.430000000000007</v>
      </c>
    </row>
    <row r="11" spans="1:8" ht="78" customHeight="1" x14ac:dyDescent="0.4">
      <c r="A11" s="36" t="s">
        <v>47</v>
      </c>
      <c r="B11" s="33" t="s">
        <v>104</v>
      </c>
      <c r="C11" s="68"/>
      <c r="D11" s="68"/>
      <c r="E11" s="68"/>
      <c r="F11" s="68"/>
      <c r="G11" s="68"/>
      <c r="H11" s="69">
        <v>61.22</v>
      </c>
    </row>
    <row r="12" spans="1:8" ht="63.75" customHeight="1" x14ac:dyDescent="0.4">
      <c r="A12" s="34" t="s">
        <v>49</v>
      </c>
      <c r="B12" s="35" t="s">
        <v>105</v>
      </c>
      <c r="C12" s="70"/>
      <c r="D12" s="70"/>
      <c r="E12" s="70"/>
      <c r="F12" s="70">
        <v>43.75</v>
      </c>
      <c r="G12" s="70">
        <v>43.75</v>
      </c>
      <c r="H12" s="65">
        <v>43.75</v>
      </c>
    </row>
    <row r="13" spans="1:8" ht="52.5" customHeight="1" x14ac:dyDescent="0.4">
      <c r="A13" s="36" t="s">
        <v>52</v>
      </c>
      <c r="B13" s="33" t="s">
        <v>106</v>
      </c>
      <c r="C13" s="68"/>
      <c r="D13" s="68">
        <v>78.72</v>
      </c>
      <c r="E13" s="68"/>
      <c r="F13" s="68"/>
      <c r="G13" s="68"/>
      <c r="H13" s="69">
        <v>59.04</v>
      </c>
    </row>
    <row r="14" spans="1:8" ht="63.75" customHeight="1" x14ac:dyDescent="0.4">
      <c r="A14" s="34" t="s">
        <v>53</v>
      </c>
      <c r="B14" s="35" t="s">
        <v>107</v>
      </c>
      <c r="C14" s="70"/>
      <c r="D14" s="70"/>
      <c r="E14" s="70"/>
      <c r="F14" s="70"/>
      <c r="G14" s="70"/>
      <c r="H14" s="65">
        <v>74.47</v>
      </c>
    </row>
    <row r="15" spans="1:8" ht="41.25" customHeight="1" x14ac:dyDescent="0.4">
      <c r="A15" s="37" t="s">
        <v>108</v>
      </c>
      <c r="B15" s="38" t="s">
        <v>109</v>
      </c>
      <c r="C15" s="71"/>
      <c r="D15" s="71">
        <v>78.72</v>
      </c>
      <c r="E15" s="71"/>
      <c r="F15" s="71"/>
      <c r="G15" s="71"/>
      <c r="H15" s="72">
        <v>78.72</v>
      </c>
    </row>
    <row r="16" spans="1:8" s="40" customFormat="1" ht="22.5" customHeight="1" x14ac:dyDescent="0.4">
      <c r="A16" s="28"/>
      <c r="B16" s="39" t="s">
        <v>55</v>
      </c>
      <c r="C16" s="80">
        <f>AVERAGE(C3:C15)</f>
        <v>68.026666666666671</v>
      </c>
      <c r="D16" s="80">
        <f>AVERAGE(D3:D15)</f>
        <v>70.26400000000001</v>
      </c>
      <c r="E16" s="80" t="s">
        <v>133</v>
      </c>
      <c r="F16" s="80">
        <f t="shared" ref="F16:H16" si="0">AVERAGE(F3:F15)</f>
        <v>43.75</v>
      </c>
      <c r="G16" s="80">
        <f t="shared" si="0"/>
        <v>43.75</v>
      </c>
      <c r="H16" s="80">
        <f t="shared" si="0"/>
        <v>63.306666666666665</v>
      </c>
    </row>
    <row r="17" spans="1:8" ht="18.75" customHeight="1" x14ac:dyDescent="0.4">
      <c r="A17" s="158"/>
      <c r="B17" s="135" t="s">
        <v>5</v>
      </c>
      <c r="C17" s="130" t="s">
        <v>2</v>
      </c>
      <c r="D17" s="130"/>
      <c r="E17" s="130" t="s">
        <v>3</v>
      </c>
      <c r="F17" s="130"/>
      <c r="G17" s="130"/>
      <c r="H17" s="47"/>
    </row>
    <row r="18" spans="1:8" ht="37.5" customHeight="1" x14ac:dyDescent="0.4">
      <c r="A18" s="159"/>
      <c r="B18" s="135"/>
      <c r="C18" s="115" t="s">
        <v>9</v>
      </c>
      <c r="D18" s="115" t="s">
        <v>110</v>
      </c>
      <c r="E18" s="115" t="s">
        <v>111</v>
      </c>
      <c r="F18" s="115" t="s">
        <v>59</v>
      </c>
      <c r="G18" s="115" t="s">
        <v>112</v>
      </c>
      <c r="H18" s="47"/>
    </row>
    <row r="19" spans="1:8" ht="24" customHeight="1" x14ac:dyDescent="0.4">
      <c r="A19" s="160" t="s">
        <v>113</v>
      </c>
      <c r="B19" s="161"/>
      <c r="C19" s="161"/>
      <c r="D19" s="161"/>
      <c r="E19" s="161"/>
      <c r="F19" s="161"/>
      <c r="G19" s="161"/>
      <c r="H19" s="162"/>
    </row>
    <row r="32" spans="1:8" x14ac:dyDescent="0.4">
      <c r="B32" s="41"/>
    </row>
    <row r="39" spans="2:2" x14ac:dyDescent="0.4">
      <c r="B39" s="41"/>
    </row>
    <row r="49" spans="2:2" x14ac:dyDescent="0.4">
      <c r="B49" s="41"/>
    </row>
  </sheetData>
  <mergeCells count="7">
    <mergeCell ref="C1:D1"/>
    <mergeCell ref="E1:G1"/>
    <mergeCell ref="A17:A18"/>
    <mergeCell ref="A19:H19"/>
    <mergeCell ref="B17:B18"/>
    <mergeCell ref="C17:D17"/>
    <mergeCell ref="E17:G17"/>
  </mergeCells>
  <hyperlinks>
    <hyperlink ref="A19" r:id="rId1"/>
  </hyperlinks>
  <printOptions horizontalCentered="1" gridLines="1"/>
  <pageMargins left="0.7" right="0.7" top="0.75" bottom="0.75" header="0.3" footer="0.3"/>
  <pageSetup scale="80" orientation="portrait" horizontalDpi="1200" verticalDpi="12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12" zoomScaleNormal="100" workbookViewId="0">
      <selection activeCell="J5" sqref="J5"/>
    </sheetView>
  </sheetViews>
  <sheetFormatPr defaultColWidth="10.1328125" defaultRowHeight="13.15" x14ac:dyDescent="0.4"/>
  <cols>
    <col min="1" max="1" width="2.86328125" style="28" customWidth="1"/>
    <col min="2" max="2" width="15.3984375" style="43" customWidth="1"/>
    <col min="3" max="9" width="11.73046875" style="42" customWidth="1"/>
    <col min="10" max="10" width="14.73046875" style="31" customWidth="1"/>
    <col min="11" max="16384" width="10.1328125" style="31"/>
  </cols>
  <sheetData>
    <row r="1" spans="1:10" s="27" customFormat="1" ht="24.75" customHeight="1" x14ac:dyDescent="0.4">
      <c r="A1" s="26"/>
      <c r="B1" s="120" t="s">
        <v>132</v>
      </c>
      <c r="C1" s="157" t="s">
        <v>4</v>
      </c>
      <c r="D1" s="157"/>
      <c r="E1" s="157"/>
      <c r="F1" s="157"/>
      <c r="G1" s="157" t="s">
        <v>6</v>
      </c>
      <c r="H1" s="157"/>
      <c r="I1" s="157"/>
      <c r="J1" s="120" t="s">
        <v>8</v>
      </c>
    </row>
    <row r="2" spans="1:10" ht="36" customHeight="1" x14ac:dyDescent="0.4">
      <c r="B2" s="29" t="s">
        <v>5</v>
      </c>
      <c r="C2" s="29" t="s">
        <v>88</v>
      </c>
      <c r="D2" s="29" t="s">
        <v>89</v>
      </c>
      <c r="E2" s="29" t="s">
        <v>16</v>
      </c>
      <c r="F2" s="29" t="s">
        <v>90</v>
      </c>
      <c r="G2" s="29" t="s">
        <v>91</v>
      </c>
      <c r="H2" s="29" t="s">
        <v>92</v>
      </c>
      <c r="I2" s="29" t="s">
        <v>93</v>
      </c>
      <c r="J2" s="30" t="s">
        <v>29</v>
      </c>
    </row>
    <row r="3" spans="1:10" ht="27.75" customHeight="1" x14ac:dyDescent="0.4">
      <c r="A3" s="32" t="s">
        <v>30</v>
      </c>
      <c r="B3" s="33" t="s">
        <v>96</v>
      </c>
      <c r="C3" s="68">
        <v>73.47</v>
      </c>
      <c r="D3" s="68">
        <v>73.47</v>
      </c>
      <c r="E3" s="68"/>
      <c r="F3" s="68">
        <v>73.47</v>
      </c>
      <c r="G3" s="68">
        <v>73.47</v>
      </c>
      <c r="H3" s="68">
        <v>73.47</v>
      </c>
      <c r="I3" s="68"/>
      <c r="J3" s="84">
        <v>73.470000000000013</v>
      </c>
    </row>
    <row r="4" spans="1:10" ht="17.25" customHeight="1" x14ac:dyDescent="0.4">
      <c r="A4" s="34" t="s">
        <v>32</v>
      </c>
      <c r="B4" s="35" t="s">
        <v>97</v>
      </c>
      <c r="C4" s="70"/>
      <c r="D4" s="70">
        <v>67.349999999999994</v>
      </c>
      <c r="E4" s="70"/>
      <c r="F4" s="70"/>
      <c r="G4" s="70"/>
      <c r="H4" s="70"/>
      <c r="I4" s="70">
        <v>67.349999999999994</v>
      </c>
      <c r="J4" s="66">
        <v>67.350000000000009</v>
      </c>
    </row>
    <row r="5" spans="1:10" ht="54.75" customHeight="1" x14ac:dyDescent="0.4">
      <c r="A5" s="36" t="s">
        <v>34</v>
      </c>
      <c r="B5" s="33" t="s">
        <v>98</v>
      </c>
      <c r="C5" s="68">
        <v>51.02</v>
      </c>
      <c r="D5" s="68">
        <v>51.02</v>
      </c>
      <c r="E5" s="68"/>
      <c r="F5" s="68"/>
      <c r="G5" s="68"/>
      <c r="H5" s="68"/>
      <c r="I5" s="68">
        <v>51.02</v>
      </c>
      <c r="J5" s="84">
        <v>42.516666666666673</v>
      </c>
    </row>
    <row r="6" spans="1:10" ht="54" customHeight="1" x14ac:dyDescent="0.4">
      <c r="A6" s="34" t="s">
        <v>36</v>
      </c>
      <c r="B6" s="35" t="s">
        <v>99</v>
      </c>
      <c r="C6" s="70">
        <v>75.510000000000005</v>
      </c>
      <c r="D6" s="70"/>
      <c r="E6" s="70">
        <v>75.510000000000005</v>
      </c>
      <c r="F6" s="70"/>
      <c r="G6" s="70"/>
      <c r="H6" s="70"/>
      <c r="I6" s="70">
        <v>75.510000000000005</v>
      </c>
      <c r="J6" s="66">
        <v>75.510000000000005</v>
      </c>
    </row>
    <row r="7" spans="1:10" ht="42" customHeight="1" x14ac:dyDescent="0.4">
      <c r="A7" s="36" t="s">
        <v>39</v>
      </c>
      <c r="B7" s="33" t="s">
        <v>100</v>
      </c>
      <c r="C7" s="68">
        <v>55.1</v>
      </c>
      <c r="D7" s="68"/>
      <c r="E7" s="68"/>
      <c r="F7" s="68"/>
      <c r="G7" s="68"/>
      <c r="H7" s="68"/>
      <c r="I7" s="68"/>
      <c r="J7" s="84">
        <v>55.1</v>
      </c>
    </row>
    <row r="8" spans="1:10" ht="65.25" customHeight="1" x14ac:dyDescent="0.4">
      <c r="A8" s="34" t="s">
        <v>41</v>
      </c>
      <c r="B8" s="35" t="s">
        <v>101</v>
      </c>
      <c r="C8" s="70"/>
      <c r="D8" s="70"/>
      <c r="E8" s="70"/>
      <c r="F8" s="70"/>
      <c r="G8" s="70"/>
      <c r="H8" s="70"/>
      <c r="I8" s="70"/>
      <c r="J8" s="66">
        <v>51.02</v>
      </c>
    </row>
    <row r="9" spans="1:10" ht="56.25" customHeight="1" x14ac:dyDescent="0.4">
      <c r="A9" s="36" t="s">
        <v>43</v>
      </c>
      <c r="B9" s="33" t="s">
        <v>102</v>
      </c>
      <c r="C9" s="68"/>
      <c r="D9" s="68"/>
      <c r="E9" s="68"/>
      <c r="F9" s="68"/>
      <c r="G9" s="68"/>
      <c r="H9" s="68"/>
      <c r="I9" s="68"/>
      <c r="J9" s="84">
        <v>69.39</v>
      </c>
    </row>
    <row r="10" spans="1:10" ht="52.5" customHeight="1" x14ac:dyDescent="0.4">
      <c r="A10" s="34" t="s">
        <v>45</v>
      </c>
      <c r="B10" s="35" t="s">
        <v>103</v>
      </c>
      <c r="C10" s="70">
        <v>71.430000000000007</v>
      </c>
      <c r="D10" s="70">
        <v>71.430000000000007</v>
      </c>
      <c r="E10" s="70">
        <v>71.430000000000007</v>
      </c>
      <c r="F10" s="70"/>
      <c r="G10" s="70"/>
      <c r="H10" s="70"/>
      <c r="I10" s="70"/>
      <c r="J10" s="66">
        <v>71.430000000000007</v>
      </c>
    </row>
    <row r="11" spans="1:10" ht="78.75" customHeight="1" x14ac:dyDescent="0.4">
      <c r="A11" s="36" t="s">
        <v>47</v>
      </c>
      <c r="B11" s="33" t="s">
        <v>104</v>
      </c>
      <c r="C11" s="68">
        <v>61.22</v>
      </c>
      <c r="D11" s="68">
        <v>61.22</v>
      </c>
      <c r="E11" s="68">
        <v>61.22</v>
      </c>
      <c r="F11" s="68"/>
      <c r="G11" s="68"/>
      <c r="H11" s="68">
        <v>61.22</v>
      </c>
      <c r="I11" s="68"/>
      <c r="J11" s="84">
        <v>61.22</v>
      </c>
    </row>
    <row r="12" spans="1:10" ht="66" customHeight="1" x14ac:dyDescent="0.4">
      <c r="A12" s="34" t="s">
        <v>49</v>
      </c>
      <c r="B12" s="35" t="s">
        <v>105</v>
      </c>
      <c r="C12" s="70"/>
      <c r="D12" s="70">
        <v>43.75</v>
      </c>
      <c r="E12" s="70">
        <v>43.75</v>
      </c>
      <c r="F12" s="70"/>
      <c r="G12" s="70"/>
      <c r="H12" s="70"/>
      <c r="I12" s="70">
        <v>43.75</v>
      </c>
      <c r="J12" s="66">
        <v>43.75</v>
      </c>
    </row>
    <row r="13" spans="1:10" ht="52.5" customHeight="1" x14ac:dyDescent="0.4">
      <c r="A13" s="36" t="s">
        <v>52</v>
      </c>
      <c r="B13" s="33" t="s">
        <v>106</v>
      </c>
      <c r="C13" s="68"/>
      <c r="D13" s="68"/>
      <c r="E13" s="68"/>
      <c r="F13" s="68"/>
      <c r="G13" s="68"/>
      <c r="H13" s="68"/>
      <c r="I13" s="68"/>
      <c r="J13" s="84">
        <v>59.04</v>
      </c>
    </row>
    <row r="14" spans="1:10" ht="64.5" customHeight="1" x14ac:dyDescent="0.4">
      <c r="A14" s="34" t="s">
        <v>53</v>
      </c>
      <c r="B14" s="35" t="s">
        <v>107</v>
      </c>
      <c r="C14" s="70">
        <v>74.47</v>
      </c>
      <c r="D14" s="70"/>
      <c r="E14" s="70"/>
      <c r="F14" s="70"/>
      <c r="G14" s="70">
        <v>74.47</v>
      </c>
      <c r="H14" s="70">
        <v>74.47</v>
      </c>
      <c r="I14" s="70">
        <v>74.47</v>
      </c>
      <c r="J14" s="66">
        <v>74.47</v>
      </c>
    </row>
    <row r="15" spans="1:10" ht="37.5" customHeight="1" thickBot="1" x14ac:dyDescent="0.45">
      <c r="A15" s="37" t="s">
        <v>108</v>
      </c>
      <c r="B15" s="38" t="s">
        <v>109</v>
      </c>
      <c r="C15" s="71"/>
      <c r="D15" s="71"/>
      <c r="E15" s="71"/>
      <c r="F15" s="71"/>
      <c r="G15" s="71">
        <v>78.72</v>
      </c>
      <c r="H15" s="71"/>
      <c r="I15" s="71"/>
      <c r="J15" s="85">
        <v>78.72</v>
      </c>
    </row>
    <row r="16" spans="1:10" s="40" customFormat="1" ht="22.5" customHeight="1" x14ac:dyDescent="0.4">
      <c r="A16" s="28"/>
      <c r="B16" s="82" t="s">
        <v>55</v>
      </c>
      <c r="C16" s="83">
        <f t="shared" ref="C16:J16" si="0">AVERAGE(C3:C15)</f>
        <v>66.031428571428577</v>
      </c>
      <c r="D16" s="83">
        <f t="shared" si="0"/>
        <v>61.373333333333335</v>
      </c>
      <c r="E16" s="83">
        <f t="shared" si="0"/>
        <v>62.977499999999999</v>
      </c>
      <c r="F16" s="83">
        <f t="shared" si="0"/>
        <v>73.47</v>
      </c>
      <c r="G16" s="83">
        <f t="shared" si="0"/>
        <v>75.553333333333327</v>
      </c>
      <c r="H16" s="83">
        <f t="shared" si="0"/>
        <v>69.72</v>
      </c>
      <c r="I16" s="83">
        <f t="shared" si="0"/>
        <v>62.42</v>
      </c>
      <c r="J16" s="83">
        <f t="shared" si="0"/>
        <v>63.306666666666665</v>
      </c>
    </row>
    <row r="17" spans="1:10" ht="18" customHeight="1" x14ac:dyDescent="0.4">
      <c r="A17" s="130"/>
      <c r="B17" s="135" t="s">
        <v>5</v>
      </c>
      <c r="C17" s="130" t="s">
        <v>4</v>
      </c>
      <c r="D17" s="130"/>
      <c r="E17" s="130"/>
      <c r="F17" s="130"/>
      <c r="G17" s="130" t="s">
        <v>6</v>
      </c>
      <c r="H17" s="130"/>
      <c r="I17" s="130"/>
      <c r="J17" s="47"/>
    </row>
    <row r="18" spans="1:10" ht="28.5" customHeight="1" x14ac:dyDescent="0.4">
      <c r="A18" s="130"/>
      <c r="B18" s="135"/>
      <c r="C18" s="115" t="s">
        <v>14</v>
      </c>
      <c r="D18" s="115" t="s">
        <v>15</v>
      </c>
      <c r="E18" s="115" t="s">
        <v>16</v>
      </c>
      <c r="F18" s="115" t="s">
        <v>17</v>
      </c>
      <c r="G18" s="115" t="s">
        <v>22</v>
      </c>
      <c r="H18" s="115" t="s">
        <v>23</v>
      </c>
      <c r="I18" s="115" t="s">
        <v>24</v>
      </c>
      <c r="J18" s="47"/>
    </row>
    <row r="19" spans="1:10" ht="24" customHeight="1" x14ac:dyDescent="0.4">
      <c r="A19" s="160" t="s">
        <v>113</v>
      </c>
      <c r="B19" s="161"/>
      <c r="C19" s="161"/>
      <c r="D19" s="161"/>
      <c r="E19" s="161"/>
      <c r="F19" s="161"/>
      <c r="G19" s="161"/>
      <c r="H19" s="161"/>
      <c r="I19" s="162"/>
      <c r="J19" s="48"/>
    </row>
    <row r="32" spans="1:10" x14ac:dyDescent="0.4">
      <c r="B32" s="41"/>
    </row>
    <row r="39" spans="2:2" x14ac:dyDescent="0.4">
      <c r="B39" s="41"/>
    </row>
    <row r="49" spans="2:2" x14ac:dyDescent="0.4">
      <c r="B49" s="41"/>
    </row>
  </sheetData>
  <mergeCells count="7">
    <mergeCell ref="C1:F1"/>
    <mergeCell ref="G1:I1"/>
    <mergeCell ref="A17:A18"/>
    <mergeCell ref="A19:I19"/>
    <mergeCell ref="B17:B18"/>
    <mergeCell ref="C17:F17"/>
    <mergeCell ref="G17:I17"/>
  </mergeCells>
  <hyperlinks>
    <hyperlink ref="A19" r:id="rId1"/>
  </hyperlinks>
  <printOptions horizontalCentered="1" gridLines="1"/>
  <pageMargins left="0.7" right="0.7" top="0.75" bottom="0.75" header="0.3" footer="0.3"/>
  <pageSetup scale="80" orientation="portrait" horizontalDpi="1200" verticalDpi="120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8" workbookViewId="0">
      <selection activeCell="G16" sqref="G16"/>
    </sheetView>
  </sheetViews>
  <sheetFormatPr defaultColWidth="10.1328125" defaultRowHeight="13.15" x14ac:dyDescent="0.4"/>
  <cols>
    <col min="1" max="1" width="2.86328125" style="28" customWidth="1"/>
    <col min="2" max="2" width="15.3984375" style="43" customWidth="1"/>
    <col min="3" max="6" width="11.73046875" style="42" customWidth="1"/>
    <col min="7" max="7" width="14.3984375" style="42" customWidth="1"/>
    <col min="8" max="16384" width="10.1328125" style="31"/>
  </cols>
  <sheetData>
    <row r="1" spans="1:7" s="27" customFormat="1" ht="26.25" customHeight="1" x14ac:dyDescent="0.4">
      <c r="A1" s="26"/>
      <c r="B1" s="120" t="s">
        <v>132</v>
      </c>
      <c r="C1" s="157" t="s">
        <v>56</v>
      </c>
      <c r="D1" s="157"/>
      <c r="E1" s="157"/>
      <c r="F1" s="157"/>
      <c r="G1" s="120" t="s">
        <v>8</v>
      </c>
    </row>
    <row r="2" spans="1:7" ht="36" customHeight="1" x14ac:dyDescent="0.4">
      <c r="B2" s="29" t="s">
        <v>5</v>
      </c>
      <c r="C2" s="29" t="s">
        <v>94</v>
      </c>
      <c r="D2" s="29" t="s">
        <v>26</v>
      </c>
      <c r="E2" s="29" t="s">
        <v>95</v>
      </c>
      <c r="F2" s="29" t="s">
        <v>28</v>
      </c>
      <c r="G2" s="30" t="s">
        <v>29</v>
      </c>
    </row>
    <row r="3" spans="1:7" ht="27.75" customHeight="1" x14ac:dyDescent="0.4">
      <c r="A3" s="32" t="s">
        <v>30</v>
      </c>
      <c r="B3" s="33" t="s">
        <v>96</v>
      </c>
      <c r="C3" s="68">
        <v>73.47</v>
      </c>
      <c r="D3" s="68"/>
      <c r="E3" s="68">
        <v>73.47</v>
      </c>
      <c r="F3" s="68">
        <v>73.47</v>
      </c>
      <c r="G3" s="69">
        <v>73.470000000000013</v>
      </c>
    </row>
    <row r="4" spans="1:7" ht="19.5" customHeight="1" x14ac:dyDescent="0.4">
      <c r="A4" s="34" t="s">
        <v>32</v>
      </c>
      <c r="B4" s="35" t="s">
        <v>97</v>
      </c>
      <c r="C4" s="70">
        <v>67.349999999999994</v>
      </c>
      <c r="D4" s="70"/>
      <c r="E4" s="70">
        <v>67.349999999999994</v>
      </c>
      <c r="F4" s="70">
        <v>67.349999999999994</v>
      </c>
      <c r="G4" s="65">
        <v>67.350000000000009</v>
      </c>
    </row>
    <row r="5" spans="1:7" ht="53.25" customHeight="1" x14ac:dyDescent="0.4">
      <c r="A5" s="36" t="s">
        <v>34</v>
      </c>
      <c r="B5" s="33" t="s">
        <v>98</v>
      </c>
      <c r="C5" s="68">
        <v>51.02</v>
      </c>
      <c r="D5" s="68"/>
      <c r="E5" s="68"/>
      <c r="F5" s="68">
        <v>51.02</v>
      </c>
      <c r="G5" s="69">
        <v>42.516666666666673</v>
      </c>
    </row>
    <row r="6" spans="1:7" ht="55.5" customHeight="1" x14ac:dyDescent="0.4">
      <c r="A6" s="34" t="s">
        <v>36</v>
      </c>
      <c r="B6" s="35" t="s">
        <v>99</v>
      </c>
      <c r="C6" s="70">
        <v>75.510000000000005</v>
      </c>
      <c r="D6" s="70">
        <v>75.510000000000005</v>
      </c>
      <c r="E6" s="70">
        <v>75.510000000000005</v>
      </c>
      <c r="F6" s="70">
        <v>75.510000000000005</v>
      </c>
      <c r="G6" s="65">
        <v>75.510000000000005</v>
      </c>
    </row>
    <row r="7" spans="1:7" ht="38.25" customHeight="1" x14ac:dyDescent="0.4">
      <c r="A7" s="36" t="s">
        <v>39</v>
      </c>
      <c r="B7" s="33" t="s">
        <v>100</v>
      </c>
      <c r="C7" s="68">
        <v>55.1</v>
      </c>
      <c r="D7" s="68"/>
      <c r="E7" s="68">
        <v>55.1</v>
      </c>
      <c r="F7" s="68"/>
      <c r="G7" s="69">
        <v>55.1</v>
      </c>
    </row>
    <row r="8" spans="1:7" ht="67.5" customHeight="1" x14ac:dyDescent="0.4">
      <c r="A8" s="34" t="s">
        <v>41</v>
      </c>
      <c r="B8" s="35" t="s">
        <v>101</v>
      </c>
      <c r="C8" s="70">
        <v>51.02</v>
      </c>
      <c r="D8" s="70"/>
      <c r="E8" s="70">
        <v>51.02</v>
      </c>
      <c r="F8" s="70">
        <v>51.02</v>
      </c>
      <c r="G8" s="65">
        <v>51.02</v>
      </c>
    </row>
    <row r="9" spans="1:7" ht="55.5" customHeight="1" x14ac:dyDescent="0.4">
      <c r="A9" s="36" t="s">
        <v>43</v>
      </c>
      <c r="B9" s="33" t="s">
        <v>102</v>
      </c>
      <c r="C9" s="68">
        <v>69.39</v>
      </c>
      <c r="D9" s="68">
        <v>69.39</v>
      </c>
      <c r="E9" s="68"/>
      <c r="F9" s="68"/>
      <c r="G9" s="69">
        <v>69.39</v>
      </c>
    </row>
    <row r="10" spans="1:7" ht="51" customHeight="1" x14ac:dyDescent="0.4">
      <c r="A10" s="34" t="s">
        <v>45</v>
      </c>
      <c r="B10" s="35" t="s">
        <v>103</v>
      </c>
      <c r="C10" s="70"/>
      <c r="D10" s="70"/>
      <c r="E10" s="70"/>
      <c r="F10" s="70"/>
      <c r="G10" s="65">
        <v>71.430000000000007</v>
      </c>
    </row>
    <row r="11" spans="1:7" ht="78" customHeight="1" x14ac:dyDescent="0.4">
      <c r="A11" s="36" t="s">
        <v>47</v>
      </c>
      <c r="B11" s="33" t="s">
        <v>104</v>
      </c>
      <c r="C11" s="68"/>
      <c r="D11" s="68"/>
      <c r="E11" s="68"/>
      <c r="F11" s="68"/>
      <c r="G11" s="69">
        <v>61.22</v>
      </c>
    </row>
    <row r="12" spans="1:7" ht="63.75" customHeight="1" x14ac:dyDescent="0.4">
      <c r="A12" s="34" t="s">
        <v>49</v>
      </c>
      <c r="B12" s="35" t="s">
        <v>105</v>
      </c>
      <c r="C12" s="70"/>
      <c r="D12" s="70"/>
      <c r="E12" s="70"/>
      <c r="F12" s="70"/>
      <c r="G12" s="65">
        <v>43.75</v>
      </c>
    </row>
    <row r="13" spans="1:7" ht="52.5" customHeight="1" x14ac:dyDescent="0.4">
      <c r="A13" s="36" t="s">
        <v>52</v>
      </c>
      <c r="B13" s="33" t="s">
        <v>106</v>
      </c>
      <c r="C13" s="68">
        <v>78.72</v>
      </c>
      <c r="D13" s="68"/>
      <c r="E13" s="68">
        <v>78.72</v>
      </c>
      <c r="F13" s="68">
        <v>78.72</v>
      </c>
      <c r="G13" s="69">
        <v>59.04</v>
      </c>
    </row>
    <row r="14" spans="1:7" ht="63.75" customHeight="1" x14ac:dyDescent="0.4">
      <c r="A14" s="34" t="s">
        <v>53</v>
      </c>
      <c r="B14" s="35" t="s">
        <v>107</v>
      </c>
      <c r="C14" s="70"/>
      <c r="D14" s="70"/>
      <c r="E14" s="70"/>
      <c r="F14" s="70"/>
      <c r="G14" s="65">
        <v>74.47</v>
      </c>
    </row>
    <row r="15" spans="1:7" ht="46.5" customHeight="1" thickBot="1" x14ac:dyDescent="0.45">
      <c r="A15" s="37" t="s">
        <v>108</v>
      </c>
      <c r="B15" s="38" t="s">
        <v>109</v>
      </c>
      <c r="C15" s="71">
        <v>78.72</v>
      </c>
      <c r="D15" s="71"/>
      <c r="E15" s="71">
        <v>78.72</v>
      </c>
      <c r="F15" s="71">
        <v>78.72</v>
      </c>
      <c r="G15" s="72">
        <v>78.72</v>
      </c>
    </row>
    <row r="16" spans="1:7" s="40" customFormat="1" ht="22.5" customHeight="1" x14ac:dyDescent="0.4">
      <c r="A16" s="28"/>
      <c r="B16" s="39" t="s">
        <v>55</v>
      </c>
      <c r="C16" s="80">
        <f t="shared" ref="C16:G16" si="0">AVERAGE(C3:C15)</f>
        <v>66.7</v>
      </c>
      <c r="D16" s="80">
        <f t="shared" si="0"/>
        <v>72.45</v>
      </c>
      <c r="E16" s="80">
        <f t="shared" si="0"/>
        <v>68.555714285714288</v>
      </c>
      <c r="F16" s="80">
        <f t="shared" si="0"/>
        <v>67.972857142857151</v>
      </c>
      <c r="G16" s="80">
        <f t="shared" si="0"/>
        <v>63.306666666666665</v>
      </c>
    </row>
    <row r="17" spans="1:7" ht="29.25" customHeight="1" x14ac:dyDescent="0.4">
      <c r="A17" s="158"/>
      <c r="B17" s="135" t="s">
        <v>5</v>
      </c>
      <c r="C17" s="133" t="s">
        <v>7</v>
      </c>
      <c r="D17" s="130"/>
      <c r="E17" s="130"/>
      <c r="F17" s="130"/>
      <c r="G17" s="118"/>
    </row>
    <row r="18" spans="1:7" ht="33" customHeight="1" x14ac:dyDescent="0.4">
      <c r="A18" s="159"/>
      <c r="B18" s="135"/>
      <c r="C18" s="115" t="s">
        <v>25</v>
      </c>
      <c r="D18" s="115" t="s">
        <v>26</v>
      </c>
      <c r="E18" s="115" t="s">
        <v>27</v>
      </c>
      <c r="F18" s="115" t="s">
        <v>28</v>
      </c>
      <c r="G18" s="118"/>
    </row>
    <row r="19" spans="1:7" ht="29.25" customHeight="1" x14ac:dyDescent="0.4">
      <c r="A19" s="163" t="s">
        <v>113</v>
      </c>
      <c r="B19" s="163"/>
      <c r="C19" s="163"/>
      <c r="D19" s="163"/>
      <c r="E19" s="163"/>
      <c r="F19" s="163"/>
      <c r="G19" s="163"/>
    </row>
    <row r="32" spans="1:7" x14ac:dyDescent="0.4">
      <c r="B32" s="41"/>
    </row>
    <row r="39" spans="2:2" x14ac:dyDescent="0.4">
      <c r="B39" s="41"/>
    </row>
    <row r="49" spans="2:2" x14ac:dyDescent="0.4">
      <c r="B49" s="41"/>
    </row>
  </sheetData>
  <mergeCells count="5">
    <mergeCell ref="B17:B18"/>
    <mergeCell ref="C17:F17"/>
    <mergeCell ref="C1:F1"/>
    <mergeCell ref="A19:G19"/>
    <mergeCell ref="A17:A18"/>
  </mergeCells>
  <hyperlinks>
    <hyperlink ref="A19" r:id="rId1"/>
  </hyperlinks>
  <printOptions horizontalCentered="1" gridLines="1"/>
  <pageMargins left="0.7" right="0.7" top="0.75" bottom="0.75" header="0.3" footer="0.3"/>
  <pageSetup scale="80"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B2F9F0AE74804094924C7D033E119D" ma:contentTypeVersion="11" ma:contentTypeDescription="Create a new document." ma:contentTypeScope="" ma:versionID="b59715e76babe87e300187fa927deec7">
  <xsd:schema xmlns:xsd="http://www.w3.org/2001/XMLSchema" xmlns:xs="http://www.w3.org/2001/XMLSchema" xmlns:p="http://schemas.microsoft.com/office/2006/metadata/properties" xmlns:ns2="8a6fd48c-ac4f-4e3c-96d5-bb37bb1b8570" xmlns:ns3="72c0afcf-037f-4d83-93f6-74581a3122f0" targetNamespace="http://schemas.microsoft.com/office/2006/metadata/properties" ma:root="true" ma:fieldsID="44f7a4623e00e0cb6c8362d8b6298142" ns2:_="" ns3:_="">
    <xsd:import namespace="8a6fd48c-ac4f-4e3c-96d5-bb37bb1b8570"/>
    <xsd:import namespace="72c0afcf-037f-4d83-93f6-74581a312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fd48c-ac4f-4e3c-96d5-bb37bb1b85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0afcf-037f-4d83-93f6-74581a3122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2c0afcf-037f-4d83-93f6-74581a3122f0">
      <UserInfo>
        <DisplayName>Limited Access System Group</DisplayName>
        <AccountId>19</AccountId>
        <AccountType/>
      </UserInfo>
      <UserInfo>
        <DisplayName>Tasaka, Bethany</DisplayName>
        <AccountId>31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F4BF79-F8C5-4163-B892-E310DE972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6fd48c-ac4f-4e3c-96d5-bb37bb1b8570"/>
    <ds:schemaRef ds:uri="72c0afcf-037f-4d83-93f6-74581a3122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175F85-1F7E-43AF-8B7D-CD80627FE1B3}">
  <ds:schemaRefs>
    <ds:schemaRef ds:uri="8a6fd48c-ac4f-4e3c-96d5-bb37bb1b8570"/>
    <ds:schemaRef ds:uri="http://schemas.microsoft.com/office/2006/documentManagement/types"/>
    <ds:schemaRef ds:uri="72c0afcf-037f-4d83-93f6-74581a3122f0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FBACDA-31BB-4B36-80DC-8A60976293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Student Campus Climate 2018 (2)</vt:lpstr>
      <vt:lpstr>Commun-Quan</vt:lpstr>
      <vt:lpstr>Critic-Discip</vt:lpstr>
      <vt:lpstr>Personal-Res</vt:lpstr>
      <vt:lpstr>Faculty Campus Climate 2018 (2)</vt:lpstr>
      <vt:lpstr>Comm-Quant</vt:lpstr>
      <vt:lpstr>Critical-Disc</vt:lpstr>
      <vt:lpstr>Personal-Results</vt:lpstr>
      <vt:lpstr>'Comm-Quant'!Print_Area</vt:lpstr>
      <vt:lpstr>'Commun-Quan'!Print_Area</vt:lpstr>
      <vt:lpstr>'Critic-Discip'!Print_Area</vt:lpstr>
      <vt:lpstr>'Faculty Campus Climate 2018 (2)'!Print_Area</vt:lpstr>
      <vt:lpstr>'Personal-Res'!Print_Area</vt:lpstr>
      <vt:lpstr>'Personal-Results'!Print_Area</vt:lpstr>
      <vt:lpstr>'Faculty Campus Climate 2018 (2)'!Print_Titles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James E.</dc:creator>
  <cp:keywords/>
  <dc:description/>
  <cp:lastModifiedBy>Huston, Celia J.</cp:lastModifiedBy>
  <cp:revision/>
  <dcterms:created xsi:type="dcterms:W3CDTF">2020-01-21T00:05:25Z</dcterms:created>
  <dcterms:modified xsi:type="dcterms:W3CDTF">2020-09-23T18:26:36Z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0x01010085B2F9F0AE74804094924C7D033E119D</vt:lpwstr>
  </property>
</Properties>
</file>